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340" windowHeight="7875" tabRatio="974" firstSheet="2" activeTab="7"/>
  </bookViews>
  <sheets>
    <sheet name="proyecto" sheetId="1" r:id="rId1"/>
    <sheet name="Preliminares" sheetId="2" r:id="rId2"/>
    <sheet name="Mov Tierras" sheetId="3" r:id="rId3"/>
    <sheet name="Pavimentos Alt CA 20 años" sheetId="4" r:id="rId4"/>
    <sheet name="Pav Asf Alt CA 20 Años" sheetId="5" r:id="rId5"/>
    <sheet name="Pav concreto" sheetId="6" r:id="rId6"/>
    <sheet name="oBRAS DE ARTE Y DRENAJE" sheetId="7" r:id="rId7"/>
    <sheet name="Transporte Alt CA 20 años" sheetId="8" r:id="rId8"/>
    <sheet name="Señalización" sheetId="9" r:id="rId9"/>
    <sheet name="Mitigación Ambiental" sheetId="10" r:id="rId10"/>
    <sheet name="Puente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9">'Mitigación Ambiental'!$A$1:$F$28</definedName>
    <definedName name="_xlnm.Print_Area" localSheetId="2">'Mov Tierras'!$A$1:$F$31</definedName>
    <definedName name="_xlnm.Print_Area" localSheetId="6">'oBRAS DE ARTE Y DRENAJE'!$A$8:$E$46</definedName>
    <definedName name="_xlnm.Print_Area" localSheetId="4">'Pav Asf Alt CA 20 Años'!$A$1:$F$24</definedName>
    <definedName name="_xlnm.Print_Area" localSheetId="5">'Pav concreto'!$A$1:$F$12</definedName>
    <definedName name="_xlnm.Print_Area" localSheetId="3">'Pavimentos Alt CA 20 años'!$A$1:$F$15</definedName>
    <definedName name="_xlnm.Print_Area" localSheetId="1">'Preliminares'!$A$1:$F$17</definedName>
    <definedName name="_xlnm.Print_Area" localSheetId="10">'Puentes'!$A$10:$F$76</definedName>
    <definedName name="_xlnm.Print_Area" localSheetId="8">'Señalización'!$A$1:$F$46</definedName>
    <definedName name="_xlnm.Print_Area" localSheetId="7">'Transporte Alt CA 20 años'!$A$1:$F$34</definedName>
    <definedName name="_xlnm.Print_Titles" localSheetId="9">'Mitigación Ambiental'!$1:$10</definedName>
    <definedName name="_xlnm.Print_Titles" localSheetId="2">'Mov Tierras'!$1:$10</definedName>
    <definedName name="_xlnm.Print_Titles" localSheetId="6">'oBRAS DE ARTE Y DRENAJE'!$1:$7</definedName>
    <definedName name="_xlnm.Print_Titles" localSheetId="4">'Pav Asf Alt CA 20 Años'!$1:$10</definedName>
    <definedName name="_xlnm.Print_Titles" localSheetId="5">'Pav concreto'!$1:$10</definedName>
    <definedName name="_xlnm.Print_Titles" localSheetId="3">'Pavimentos Alt CA 20 años'!$1:$10</definedName>
    <definedName name="_xlnm.Print_Titles" localSheetId="1">'Preliminares'!$1:$10</definedName>
    <definedName name="_xlnm.Print_Titles" localSheetId="10">'Puentes'!$1:$9</definedName>
    <definedName name="_xlnm.Print_Titles" localSheetId="8">'Señalización'!$1:$10</definedName>
    <definedName name="_xlnm.Print_Titles" localSheetId="7">'Transporte Alt CA 20 años'!$1:$10</definedName>
  </definedNames>
  <calcPr fullCalcOnLoad="1"/>
</workbook>
</file>

<file path=xl/sharedStrings.xml><?xml version="1.0" encoding="utf-8"?>
<sst xmlns="http://schemas.openxmlformats.org/spreadsheetml/2006/main" count="342" uniqueCount="141">
  <si>
    <t>m3</t>
  </si>
  <si>
    <t>kg</t>
  </si>
  <si>
    <t>PROYECTO</t>
  </si>
  <si>
    <t>CONSULTOR</t>
  </si>
  <si>
    <t>:</t>
  </si>
  <si>
    <t>m</t>
  </si>
  <si>
    <t>TOTAL</t>
  </si>
  <si>
    <t>PARTIDA</t>
  </si>
  <si>
    <t>DESCRIPCIÓN</t>
  </si>
  <si>
    <t>UNIDAD</t>
  </si>
  <si>
    <t>Terraplenes</t>
  </si>
  <si>
    <t>Demolición de estructuras</t>
  </si>
  <si>
    <t>Remoción de derrumbes</t>
  </si>
  <si>
    <t>RESUMEN DE METRADOS - MOVIMIENTO DE TIERRAS</t>
  </si>
  <si>
    <t>RESUMEN DE METRADOS - SUB BASES Y BASES</t>
  </si>
  <si>
    <t>RESUMEN DE METRADOS - PAVIMENTO ASFÁLTICO</t>
  </si>
  <si>
    <t>Imprimación asfáltica</t>
  </si>
  <si>
    <t>m2</t>
  </si>
  <si>
    <t>Cemento asfáltico PEN 60-70</t>
  </si>
  <si>
    <t>RESUMEN DE METRADOS - TRANSPORTE PAGADO</t>
  </si>
  <si>
    <t>700 - A</t>
  </si>
  <si>
    <t>Transporte de material granular hasta 1 km</t>
  </si>
  <si>
    <t>700 - B</t>
  </si>
  <si>
    <t>Transporte de material granular a más de  1 km</t>
  </si>
  <si>
    <t>Transporte de mezcla asfáltica hasta 1 km</t>
  </si>
  <si>
    <t>Transporte de mezcla asfáltica a más de 1 km</t>
  </si>
  <si>
    <t>700 - E</t>
  </si>
  <si>
    <t>Transporte de escombros hasta 1 km</t>
  </si>
  <si>
    <t>700 - F</t>
  </si>
  <si>
    <t>Transporte de escombros a más de 1 km</t>
  </si>
  <si>
    <t>RESUMEN DE METRADOS - SEÑALIZACIÓN</t>
  </si>
  <si>
    <t>u</t>
  </si>
  <si>
    <t>Señales informativas</t>
  </si>
  <si>
    <t>Postes de kilometraje</t>
  </si>
  <si>
    <t>RESUMEN DE METRADOS - MITIGACIÓN AMBIENTAL</t>
  </si>
  <si>
    <t>RESUMEN DE METRADOS - PUENTES</t>
  </si>
  <si>
    <t>Base granular</t>
  </si>
  <si>
    <t>Sub base</t>
  </si>
  <si>
    <t>Excedente de corte a botaderos</t>
  </si>
  <si>
    <t>Excedente de excavaciones de estructuras a botaderos</t>
  </si>
  <si>
    <t>Marcas sobre el pavimento</t>
  </si>
  <si>
    <t>Estructura de soporte de señales</t>
  </si>
  <si>
    <t>Material de demoliciones a botaderos</t>
  </si>
  <si>
    <t>m3 - km</t>
  </si>
  <si>
    <t>A</t>
  </si>
  <si>
    <t>Compactación y perfilado en zonas de corte</t>
  </si>
  <si>
    <t>Sub Base</t>
  </si>
  <si>
    <t>Base Granular</t>
  </si>
  <si>
    <t>B</t>
  </si>
  <si>
    <t>C</t>
  </si>
  <si>
    <t>RESUMEN DE METRADOS - PRELIMINARES</t>
  </si>
  <si>
    <t>Mantenimiento de tránsito</t>
  </si>
  <si>
    <t>Movilización y desmovilización</t>
  </si>
  <si>
    <t>GLB</t>
  </si>
  <si>
    <t>Postes de soporte de señales</t>
  </si>
  <si>
    <t>ha</t>
  </si>
  <si>
    <t>ESTUDIO DEFINITIVO PARA LA CONSTRUCCIÓN Y MEJORAMIENTO DE LA CARRETERA CUSCO - QUILLABAMBA</t>
  </si>
  <si>
    <t>TRAMO: ALFAMAYO - CHAULLAY - QUILLABAMBA</t>
  </si>
  <si>
    <t>CONSORCIO LAGESA - INGEDISA</t>
  </si>
  <si>
    <t>METRADO</t>
  </si>
  <si>
    <t>Trazo y georeferenciación</t>
  </si>
  <si>
    <t>Desmontaje y traslado de estructuras metálicas</t>
  </si>
  <si>
    <t>Excavación en explanaciones en roca fija</t>
  </si>
  <si>
    <t>Excavación en explanaciones en roca suelta</t>
  </si>
  <si>
    <t>Excavación en explanaciones en material suelto</t>
  </si>
  <si>
    <t>Mejoramiento de suelos a nivel de subrasante</t>
  </si>
  <si>
    <t>Pavimento de concreto asfáltico en caliente</t>
  </si>
  <si>
    <t>Asfalto diluido MC-30</t>
  </si>
  <si>
    <t>Filler mineral (cal hidratada)</t>
  </si>
  <si>
    <t>Aditivo mejorador de adherencia</t>
  </si>
  <si>
    <t>Señales reglamentarias (0.75 x 0.75)</t>
  </si>
  <si>
    <t>Estructura de soporte de señales Tipo E-1</t>
  </si>
  <si>
    <t>Guardavía metálico</t>
  </si>
  <si>
    <t>Sección final</t>
  </si>
  <si>
    <t>Sección de amortiguación</t>
  </si>
  <si>
    <t>Captafaros</t>
  </si>
  <si>
    <t>Gibas</t>
  </si>
  <si>
    <t>Tacha retroreflectiva</t>
  </si>
  <si>
    <t>Postes delineadores</t>
  </si>
  <si>
    <t>700 - C</t>
  </si>
  <si>
    <t>700 - D</t>
  </si>
  <si>
    <t>lt</t>
  </si>
  <si>
    <t>Desbroce y limpieza en zonas boscosas</t>
  </si>
  <si>
    <t>D</t>
  </si>
  <si>
    <t>METRADOS DE OBRAS DE ARTE Y DRENAJE</t>
  </si>
  <si>
    <t>601.C</t>
  </si>
  <si>
    <t>605.A</t>
  </si>
  <si>
    <t>605.C</t>
  </si>
  <si>
    <t>610.C</t>
  </si>
  <si>
    <t>610.D</t>
  </si>
  <si>
    <t>610.E</t>
  </si>
  <si>
    <t>610.F</t>
  </si>
  <si>
    <t>610.G</t>
  </si>
  <si>
    <t>610.H</t>
  </si>
  <si>
    <t>610.I</t>
  </si>
  <si>
    <t>612</t>
  </si>
  <si>
    <t>615</t>
  </si>
  <si>
    <t>622.B</t>
  </si>
  <si>
    <t>622.C</t>
  </si>
  <si>
    <t>622.D</t>
  </si>
  <si>
    <t>623.B</t>
  </si>
  <si>
    <t>623.E</t>
  </si>
  <si>
    <t>635.A</t>
  </si>
  <si>
    <t>635.B</t>
  </si>
  <si>
    <t>635.C</t>
  </si>
  <si>
    <t>637.A</t>
  </si>
  <si>
    <t>640.A</t>
  </si>
  <si>
    <t>640.B</t>
  </si>
  <si>
    <t>640.C</t>
  </si>
  <si>
    <t>645.A</t>
  </si>
  <si>
    <t>646</t>
  </si>
  <si>
    <t>655</t>
  </si>
  <si>
    <t>660.A</t>
  </si>
  <si>
    <t>660.B</t>
  </si>
  <si>
    <t>670</t>
  </si>
  <si>
    <t>RESUMEN DE METRADOS - PAVIMENTO DE CONCRETO HIDRÁULICO</t>
  </si>
  <si>
    <t>602.A</t>
  </si>
  <si>
    <t>Señal preventiva (0.75 x 0.75)</t>
  </si>
  <si>
    <t>F</t>
  </si>
  <si>
    <t>B.1</t>
  </si>
  <si>
    <t>B.2</t>
  </si>
  <si>
    <t>Estructura de soporte de señales Tipo E-2</t>
  </si>
  <si>
    <t>Resonadores</t>
  </si>
  <si>
    <t>Revegetación</t>
  </si>
  <si>
    <t>Tratamiento superficial bicapa</t>
  </si>
  <si>
    <t>Pavimento de concreto hidráulico Mr = 3.92 Mpa</t>
  </si>
  <si>
    <t>605.B</t>
  </si>
  <si>
    <t>650.A</t>
  </si>
  <si>
    <t>650.B</t>
  </si>
  <si>
    <t>625.A</t>
  </si>
  <si>
    <t>625.B</t>
  </si>
  <si>
    <t>680</t>
  </si>
  <si>
    <t>Mejoramiento subrasante</t>
  </si>
  <si>
    <t>Suministro y Colocacion o preparacion de capa superficial de suelo</t>
  </si>
  <si>
    <t>Acondicionamiento del material excedente</t>
  </si>
  <si>
    <t>Readecuación ambiental de canteras de río</t>
  </si>
  <si>
    <t>Readecuación ambiental de canteras de cerro</t>
  </si>
  <si>
    <t>Readecuación ambiental de plantas de trituración y asfalto</t>
  </si>
  <si>
    <t>Readecuación ambiental del campamento</t>
  </si>
  <si>
    <t>Readecuación ambiental de patio de máquinas</t>
  </si>
  <si>
    <t>E</t>
  </si>
</sst>
</file>

<file path=xl/styles.xml><?xml version="1.0" encoding="utf-8"?>
<styleSheet xmlns="http://schemas.openxmlformats.org/spreadsheetml/2006/main">
  <numFmts count="59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 &quot;\ #,##0_);\(&quot; &quot;\ #,##0\)"/>
    <numFmt numFmtId="171" formatCode="&quot; &quot;\ #,##0_);[Red]\(&quot; &quot;\ #,##0\)"/>
    <numFmt numFmtId="172" formatCode="&quot; &quot;\ #,##0.00_);\(&quot; &quot;\ #,##0.00\)"/>
    <numFmt numFmtId="173" formatCode="&quot; &quot;\ #,##0.00_);[Red]\(&quot; &quot;\ #,##0.00\)"/>
    <numFmt numFmtId="174" formatCode="_(&quot; &quot;\ * #,##0_);_(&quot; &quot;\ * \(#,##0\);_(&quot; &quot;\ * &quot;-&quot;_);_(@_)"/>
    <numFmt numFmtId="175" formatCode="_(* #,##0_);_(* \(#,##0\);_(* &quot;-&quot;_);_(@_)"/>
    <numFmt numFmtId="176" formatCode="_(&quot; &quot;\ * #,##0.00_);_(&quot; &quot;\ * \(#,##0.00\);_(&quot; &quot;\ * &quot;-&quot;??_);_(@_)"/>
    <numFmt numFmtId="177" formatCode="_(* #,##0.00_);_(* \(#,##0.00\);_(* &quot;-&quot;??_);_(@_)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General_)"/>
    <numFmt numFmtId="185" formatCode="0\+000.00"/>
    <numFmt numFmtId="186" formatCode="0\+000.000"/>
    <numFmt numFmtId="187" formatCode="0.000"/>
    <numFmt numFmtId="188" formatCode="#,##0.000"/>
    <numFmt numFmtId="189" formatCode="_([$€-2]\ * #,##0.00_);_([$€-2]\ * \(#,##0.00\);_([$€-2]\ * &quot;-&quot;??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&quot;S/.&quot;\ #,##0;&quot;S/.&quot;\ \-#,##0"/>
    <numFmt numFmtId="195" formatCode="&quot;S/.&quot;\ #,##0;[Red]&quot;S/.&quot;\ \-#,##0"/>
    <numFmt numFmtId="196" formatCode="&quot;S/.&quot;\ #,##0.00;&quot;S/.&quot;\ \-#,##0.00"/>
    <numFmt numFmtId="197" formatCode="&quot;S/.&quot;\ #,##0.00;[Red]&quot;S/.&quot;\ \-#,##0.00"/>
    <numFmt numFmtId="198" formatCode="_ &quot;S/.&quot;\ * #,##0_ ;_ &quot;S/.&quot;\ * \-#,##0_ ;_ &quot;S/.&quot;\ * &quot;-&quot;_ ;_ @_ "/>
    <numFmt numFmtId="199" formatCode="_ &quot;S/.&quot;\ * #,##0.00_ ;_ &quot;S/.&quot;\ * \-#,##0.00_ ;_ &quot;S/.&quot;\ * &quot;-&quot;??_ ;_ @_ 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_-* #,##0.00\ _ _-;\-* #,##0.00\ _ _-;_-* &quot;-&quot;??\ _ _-;_-@_-"/>
    <numFmt numFmtId="209" formatCode="###,###,###,##0.00"/>
    <numFmt numFmtId="210" formatCode="yyyy\-mm\-dd"/>
    <numFmt numFmtId="211" formatCode="0\+000"/>
    <numFmt numFmtId="212" formatCode="000\+000"/>
    <numFmt numFmtId="213" formatCode="0.0"/>
    <numFmt numFmtId="214" formatCode="_-* #,##0.00&quot; &quot;_ _-;\-* #,##0.00&quot; &quot;_ _-;_-* &quot;-&quot;??&quot; &quot;_ _-;_-@_-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mediumGray">
        <fgColor indexed="15"/>
        <bgColor indexed="1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1" applyNumberFormat="0" applyAlignment="0" applyProtection="0"/>
    <xf numFmtId="0" fontId="0" fillId="0" borderId="0">
      <alignment/>
      <protection/>
    </xf>
    <xf numFmtId="0" fontId="13" fillId="18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6" fillId="8" borderId="1" applyNumberFormat="0" applyAlignment="0" applyProtection="0"/>
    <xf numFmtId="18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9" fillId="0" borderId="0">
      <alignment/>
      <protection/>
    </xf>
    <xf numFmtId="0" fontId="9" fillId="24" borderId="4" applyNumberFormat="0" applyFont="0" applyAlignment="0" applyProtection="0"/>
    <xf numFmtId="9" fontId="0" fillId="0" borderId="0" applyFont="0" applyFill="0" applyBorder="0" applyAlignment="0" applyProtection="0"/>
    <xf numFmtId="0" fontId="19" fillId="17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4" fontId="0" fillId="0" borderId="18" xfId="0" applyNumberForma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19" xfId="0" applyBorder="1" applyAlignment="1">
      <alignment vertical="justify"/>
    </xf>
    <xf numFmtId="4" fontId="0" fillId="0" borderId="19" xfId="0" applyNumberFormat="1" applyBorder="1" applyAlignment="1">
      <alignment vertical="top"/>
    </xf>
    <xf numFmtId="1" fontId="0" fillId="0" borderId="19" xfId="0" applyNumberFormat="1" applyBorder="1" applyAlignment="1">
      <alignment/>
    </xf>
    <xf numFmtId="4" fontId="0" fillId="0" borderId="14" xfId="0" applyNumberFormat="1" applyBorder="1" applyAlignment="1">
      <alignment vertical="top"/>
    </xf>
    <xf numFmtId="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Alignment="1" quotePrefix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88" fontId="0" fillId="0" borderId="19" xfId="0" applyNumberFormat="1" applyBorder="1" applyAlignment="1">
      <alignment/>
    </xf>
    <xf numFmtId="0" fontId="6" fillId="0" borderId="0" xfId="0" applyFont="1" applyFill="1" applyAlignment="1">
      <alignment horizontal="left"/>
    </xf>
    <xf numFmtId="43" fontId="0" fillId="0" borderId="19" xfId="0" applyNumberFormat="1" applyBorder="1" applyAlignment="1">
      <alignment/>
    </xf>
    <xf numFmtId="43" fontId="0" fillId="0" borderId="14" xfId="0" applyNumberFormat="1" applyBorder="1" applyAlignment="1">
      <alignment/>
    </xf>
    <xf numFmtId="0" fontId="0" fillId="0" borderId="20" xfId="0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>
      <alignment/>
      <protection/>
    </xf>
    <xf numFmtId="0" fontId="9" fillId="25" borderId="0" xfId="55" applyFill="1">
      <alignment/>
      <protection/>
    </xf>
    <xf numFmtId="0" fontId="9" fillId="0" borderId="0" xfId="55">
      <alignment/>
      <protection/>
    </xf>
    <xf numFmtId="0" fontId="9" fillId="25" borderId="0" xfId="55" applyFill="1" applyBorder="1">
      <alignment/>
      <protection/>
    </xf>
    <xf numFmtId="0" fontId="0" fillId="0" borderId="15" xfId="0" applyBorder="1" applyAlignment="1">
      <alignment horizontal="right" vertical="top"/>
    </xf>
    <xf numFmtId="4" fontId="0" fillId="0" borderId="16" xfId="0" applyNumberFormat="1" applyBorder="1" applyAlignment="1">
      <alignment vertical="top"/>
    </xf>
    <xf numFmtId="0" fontId="0" fillId="0" borderId="20" xfId="0" applyBorder="1" applyAlignment="1">
      <alignment vertical="distributed"/>
    </xf>
    <xf numFmtId="0" fontId="0" fillId="0" borderId="17" xfId="0" applyBorder="1" applyAlignment="1">
      <alignment horizontal="center" vertical="top"/>
    </xf>
    <xf numFmtId="4" fontId="0" fillId="0" borderId="20" xfId="0" applyNumberFormat="1" applyBorder="1" applyAlignment="1">
      <alignment vertical="top"/>
    </xf>
    <xf numFmtId="0" fontId="9" fillId="25" borderId="23" xfId="55" applyFill="1" applyBorder="1">
      <alignment/>
      <protection/>
    </xf>
    <xf numFmtId="0" fontId="9" fillId="25" borderId="23" xfId="55" applyFill="1" applyBorder="1" applyAlignment="1">
      <alignment horizontal="center"/>
      <protection/>
    </xf>
    <xf numFmtId="4" fontId="9" fillId="25" borderId="23" xfId="55" applyNumberFormat="1" applyFill="1" applyBorder="1">
      <alignment/>
      <protection/>
    </xf>
    <xf numFmtId="49" fontId="30" fillId="25" borderId="23" xfId="0" applyNumberFormat="1" applyFont="1" applyFill="1" applyBorder="1" applyAlignment="1">
      <alignment horizontal="center"/>
    </xf>
    <xf numFmtId="49" fontId="30" fillId="25" borderId="23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vertical="distributed"/>
    </xf>
    <xf numFmtId="4" fontId="0" fillId="0" borderId="19" xfId="0" applyNumberFormat="1" applyFill="1" applyBorder="1" applyAlignment="1">
      <alignment vertical="top"/>
    </xf>
    <xf numFmtId="0" fontId="5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27" fillId="25" borderId="0" xfId="55" applyFont="1" applyFill="1" applyAlignment="1">
      <alignment horizontal="center" vertical="center" wrapText="1"/>
      <protection/>
    </xf>
    <xf numFmtId="0" fontId="28" fillId="25" borderId="23" xfId="55" applyFont="1" applyFill="1" applyBorder="1" applyAlignment="1">
      <alignment horizontal="center" vertical="center" wrapText="1"/>
      <protection/>
    </xf>
    <xf numFmtId="0" fontId="28" fillId="25" borderId="18" xfId="55" applyFont="1" applyFill="1" applyBorder="1" applyAlignment="1">
      <alignment horizontal="center" vertical="center" wrapText="1"/>
      <protection/>
    </xf>
    <xf numFmtId="0" fontId="29" fillId="25" borderId="23" xfId="55" applyFont="1" applyFill="1" applyBorder="1" applyAlignment="1">
      <alignment horizontal="center" vertical="center" wrapText="1"/>
      <protection/>
    </xf>
    <xf numFmtId="0" fontId="29" fillId="25" borderId="18" xfId="5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vertical="distributed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umenMetradosObrasArteDrenaj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Movimiento%20de%20Tierras\Metroado_Perfiladoycompactacion_ed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8%20-%20Se&#241;alizaci&#243;n\METRADO%20se&#241;alizacion%20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Quillabamba\Recibido%20Julio%202009\PRESUPUESTO%20AMBIENTAL%2027-06-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3%204%20-%20Pavimentos\METRADOS-pav%20quillabamb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-Movimiento%20de%20Tierras\Mejoramiento_metrad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Quillabamba\A%20entregar_julio%202009\Presupuesto\0809\PRESUPUESTO%20AMBIENTAL%2008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9.%20PROTECCION%20AMBIENTAL\Metrados_Proteccion%20Ambien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%20Puentes\Metrado_Puen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7-Transporte%20Pagado\Transporte%20de%20Materia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-Movimiento%20de%20Tierras\METRADO%20DESBROCE%20Y%20LIMPIE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-Movimiento%20de%20Tierras\Alcantarillas_Demolici&#243;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-Movimiento%20de%20Tierras\RESUMEN_DEMOLICION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-Movimiento%20de%20Tierras\206%20Remoci&#243;nDerrumb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-Movimiento%20de%20Tierras\QuillabambaMetrado%20Explanaciones_ed02_JUL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6%20Obras%20Arte%20Drenaje\ResumenMetradosObrasArteDren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_por_tramos"/>
      <sheetName val="Exp Tramo "/>
    </sheetNames>
    <sheetDataSet>
      <sheetData sheetId="0">
        <row r="70">
          <cell r="G70">
            <v>329089.8619499999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  <sheetName val="SEÑALES "/>
      <sheetName val="SEÑAL INF"/>
      <sheetName val="PINTURA PAVIMENTO"/>
      <sheetName val="GUARDAVIAS"/>
      <sheetName val="PK"/>
      <sheetName val="JIBAS"/>
      <sheetName val="RESONADORES"/>
      <sheetName val="PD"/>
      <sheetName val="TD"/>
      <sheetName val="SEÑAL INF_total"/>
    </sheetNames>
    <sheetDataSet>
      <sheetData sheetId="0">
        <row r="12">
          <cell r="E12">
            <v>595</v>
          </cell>
        </row>
        <row r="16">
          <cell r="E16">
            <v>124</v>
          </cell>
        </row>
        <row r="19">
          <cell r="E19">
            <v>4</v>
          </cell>
        </row>
        <row r="21">
          <cell r="E21">
            <v>103.74000000000001</v>
          </cell>
        </row>
        <row r="25">
          <cell r="E25">
            <v>723</v>
          </cell>
        </row>
        <row r="27">
          <cell r="E27">
            <v>726</v>
          </cell>
        </row>
        <row r="29">
          <cell r="E29">
            <v>515.1999999999999</v>
          </cell>
        </row>
        <row r="31">
          <cell r="E31">
            <v>48</v>
          </cell>
        </row>
        <row r="33">
          <cell r="E33">
            <v>56</v>
          </cell>
        </row>
        <row r="35">
          <cell r="E35">
            <v>15310.750149999989</v>
          </cell>
        </row>
        <row r="39">
          <cell r="E39">
            <v>9077.800000000001</v>
          </cell>
        </row>
        <row r="42">
          <cell r="E42">
            <v>42</v>
          </cell>
        </row>
        <row r="45">
          <cell r="E45">
            <v>42</v>
          </cell>
        </row>
        <row r="48">
          <cell r="E48">
            <v>2555</v>
          </cell>
        </row>
        <row r="52">
          <cell r="E52">
            <v>55</v>
          </cell>
        </row>
        <row r="58">
          <cell r="E58">
            <v>12257</v>
          </cell>
        </row>
        <row r="60">
          <cell r="E60">
            <v>266.00000000000006</v>
          </cell>
        </row>
        <row r="62">
          <cell r="E62">
            <v>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yacucho"/>
      <sheetName val="Hoja2"/>
      <sheetName val="Quillabamba"/>
      <sheetName val="Andahuaylas"/>
    </sheetNames>
    <sheetDataSet>
      <sheetData sheetId="2">
        <row r="64">
          <cell r="E64">
            <v>11.97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  <sheetName val="Hoja1"/>
    </sheetNames>
    <sheetDataSet>
      <sheetData sheetId="0">
        <row r="10">
          <cell r="D10">
            <v>81168.47700124994</v>
          </cell>
        </row>
        <row r="11">
          <cell r="D11">
            <v>74891.64070949999</v>
          </cell>
        </row>
        <row r="13">
          <cell r="D13">
            <v>454828.74006000004</v>
          </cell>
        </row>
        <row r="14">
          <cell r="D14">
            <v>795.6</v>
          </cell>
        </row>
        <row r="15">
          <cell r="D15">
            <v>33557.247103499976</v>
          </cell>
        </row>
        <row r="16">
          <cell r="D16">
            <v>5516811.423815399</v>
          </cell>
        </row>
        <row r="17">
          <cell r="D17">
            <v>547665.6680719996</v>
          </cell>
        </row>
        <row r="18">
          <cell r="D18">
            <v>1543633.3667610006</v>
          </cell>
        </row>
        <row r="19">
          <cell r="D19">
            <v>27584.057119077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Volumen"/>
    </sheetNames>
    <sheetDataSet>
      <sheetData sheetId="1">
        <row r="77">
          <cell r="B77">
            <v>26041.725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yacucho"/>
      <sheetName val="Hoja2"/>
      <sheetName val="Quillabamba"/>
      <sheetName val="Andahuaylas"/>
    </sheetNames>
    <sheetDataSet>
      <sheetData sheetId="2">
        <row r="66">
          <cell r="E66">
            <v>231200</v>
          </cell>
        </row>
        <row r="67">
          <cell r="E67">
            <v>16200</v>
          </cell>
        </row>
        <row r="68">
          <cell r="E68">
            <v>3000.61</v>
          </cell>
        </row>
        <row r="69">
          <cell r="E69">
            <v>25995.67</v>
          </cell>
        </row>
        <row r="70">
          <cell r="E70">
            <v>11900.57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907.A"/>
      <sheetName val="907.B"/>
    </sheetNames>
    <sheetDataSet>
      <sheetData sheetId="0">
        <row r="16">
          <cell r="D16">
            <v>1286891.1221315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DAS"/>
    </sheetNames>
    <sheetDataSet>
      <sheetData sheetId="0">
        <row r="11">
          <cell r="A11">
            <v>1001</v>
          </cell>
          <cell r="B11" t="str">
            <v>OBRAS PRELIMINARES</v>
          </cell>
        </row>
        <row r="12">
          <cell r="A12" t="str">
            <v>1001.A</v>
          </cell>
          <cell r="B12" t="str">
            <v>Desbroce y limpieza en la zona de trabajo</v>
          </cell>
          <cell r="C12" t="str">
            <v>m2</v>
          </cell>
          <cell r="N12">
            <v>19886.682999999997</v>
          </cell>
        </row>
        <row r="13">
          <cell r="A13" t="str">
            <v>1001.B</v>
          </cell>
          <cell r="B13" t="str">
            <v>Trazo, replanteo y control topografico</v>
          </cell>
          <cell r="C13" t="str">
            <v>m2</v>
          </cell>
          <cell r="N13">
            <v>8642.163</v>
          </cell>
        </row>
        <row r="14">
          <cell r="A14" t="str">
            <v>1001.C</v>
          </cell>
          <cell r="B14" t="str">
            <v>Pase provisional (vado)</v>
          </cell>
          <cell r="C14" t="str">
            <v>m</v>
          </cell>
          <cell r="N14">
            <v>889.06735</v>
          </cell>
        </row>
        <row r="15">
          <cell r="A15" t="str">
            <v>1001.C1</v>
          </cell>
          <cell r="B15" t="str">
            <v>Movimiento de tierras (corte en material suelto) </v>
          </cell>
          <cell r="C15" t="str">
            <v>m3</v>
          </cell>
          <cell r="N15">
            <v>902.6631260000001</v>
          </cell>
        </row>
        <row r="16">
          <cell r="A16" t="str">
            <v>1001.C2</v>
          </cell>
          <cell r="B16" t="str">
            <v>Eliminación de material excedente de corte</v>
          </cell>
          <cell r="C16" t="str">
            <v>m3</v>
          </cell>
          <cell r="N16">
            <v>890.7898453</v>
          </cell>
        </row>
        <row r="17">
          <cell r="A17" t="str">
            <v>1001.C3</v>
          </cell>
          <cell r="B17" t="str">
            <v>Extracción Transporte  y apilamiento de Material Seleccionado</v>
          </cell>
          <cell r="C17" t="str">
            <v>m3</v>
          </cell>
          <cell r="N17">
            <v>7949.902500000001</v>
          </cell>
        </row>
        <row r="18">
          <cell r="A18" t="str">
            <v>1001.C4</v>
          </cell>
          <cell r="B18" t="str">
            <v>Extendido riego y compactación</v>
          </cell>
          <cell r="C18" t="str">
            <v>m2</v>
          </cell>
          <cell r="N18">
            <v>1210.04</v>
          </cell>
        </row>
        <row r="19">
          <cell r="A19" t="str">
            <v>1001.C5</v>
          </cell>
          <cell r="B19" t="str">
            <v>Colocación de alcantarillas TMC Ø=60"</v>
          </cell>
          <cell r="C19" t="str">
            <v>m</v>
          </cell>
          <cell r="N19">
            <v>249.62</v>
          </cell>
        </row>
        <row r="20">
          <cell r="A20" t="str">
            <v>1001.D</v>
          </cell>
          <cell r="B20" t="str">
            <v>Mantenimiento de pase provisional</v>
          </cell>
          <cell r="C20" t="str">
            <v>mes</v>
          </cell>
          <cell r="N20">
            <v>42</v>
          </cell>
        </row>
        <row r="21">
          <cell r="A21">
            <v>1002</v>
          </cell>
          <cell r="B21" t="str">
            <v>MOVIMIENTO DE TIERRAS</v>
          </cell>
          <cell r="C21" t="str">
            <v/>
          </cell>
        </row>
        <row r="22">
          <cell r="A22" t="str">
            <v>1002 A</v>
          </cell>
          <cell r="B22" t="str">
            <v>Excavacion en material suelto (en seco)</v>
          </cell>
          <cell r="C22" t="str">
            <v>m3</v>
          </cell>
          <cell r="N22">
            <v>10831.6125</v>
          </cell>
        </row>
        <row r="23">
          <cell r="A23" t="str">
            <v>1002 B</v>
          </cell>
          <cell r="B23" t="str">
            <v>Excavacion en material suelto (bajo agua)</v>
          </cell>
          <cell r="C23" t="str">
            <v>m3</v>
          </cell>
          <cell r="N23">
            <v>9307.103500000001</v>
          </cell>
        </row>
        <row r="24">
          <cell r="A24" t="str">
            <v>1002 C</v>
          </cell>
          <cell r="B24" t="str">
            <v>Relleno compactado con material seleccionado</v>
          </cell>
          <cell r="C24" t="str">
            <v>m3</v>
          </cell>
          <cell r="N24">
            <v>10721.324400000001</v>
          </cell>
        </row>
        <row r="25">
          <cell r="A25" t="str">
            <v>1002 D</v>
          </cell>
          <cell r="B25" t="str">
            <v>Relleno compactado con material propio</v>
          </cell>
          <cell r="C25" t="str">
            <v>m3</v>
          </cell>
          <cell r="N25">
            <v>2061.6264</v>
          </cell>
        </row>
        <row r="26">
          <cell r="A26" t="str">
            <v>1002 E</v>
          </cell>
          <cell r="B26" t="str">
            <v>Demolición de estructuras de concreto</v>
          </cell>
          <cell r="C26" t="str">
            <v>m3</v>
          </cell>
          <cell r="N26">
            <v>198.8449</v>
          </cell>
        </row>
        <row r="27">
          <cell r="A27" t="str">
            <v>1002 F</v>
          </cell>
          <cell r="B27" t="str">
            <v>Eliminación de material excedente</v>
          </cell>
          <cell r="C27" t="str">
            <v>m3</v>
          </cell>
          <cell r="N27">
            <v>19107.150825</v>
          </cell>
        </row>
        <row r="28">
          <cell r="A28" t="str">
            <v>1002 G</v>
          </cell>
          <cell r="B28" t="str">
            <v>Desmontaje y traslado de estructura metálica</v>
          </cell>
          <cell r="C28" t="str">
            <v>ton</v>
          </cell>
          <cell r="N28">
            <v>11.691</v>
          </cell>
        </row>
        <row r="29">
          <cell r="A29">
            <v>1004</v>
          </cell>
          <cell r="B29" t="str">
            <v>ENCOFRADOS Y DESENCOFRADOS</v>
          </cell>
          <cell r="C29" t="str">
            <v/>
          </cell>
        </row>
        <row r="30">
          <cell r="A30" t="str">
            <v>1004 A</v>
          </cell>
          <cell r="B30" t="str">
            <v>Encofrado no visto en Estribos ( en agua)</v>
          </cell>
          <cell r="C30" t="str">
            <v>m2</v>
          </cell>
          <cell r="N30">
            <v>3215.1214</v>
          </cell>
        </row>
        <row r="31">
          <cell r="A31" t="str">
            <v>1004 B</v>
          </cell>
          <cell r="B31" t="str">
            <v>Encofrado no visto en Estribos( en seco)</v>
          </cell>
          <cell r="C31" t="str">
            <v>m2</v>
          </cell>
          <cell r="N31">
            <v>2975.1889999999994</v>
          </cell>
        </row>
        <row r="32">
          <cell r="A32" t="str">
            <v>1004 C</v>
          </cell>
          <cell r="B32" t="str">
            <v>Encofrado caravista en Estribos ( en seco)</v>
          </cell>
          <cell r="C32" t="str">
            <v>m2</v>
          </cell>
          <cell r="N32">
            <v>3036.1929999999998</v>
          </cell>
        </row>
        <row r="33">
          <cell r="A33" t="str">
            <v>1004 D</v>
          </cell>
          <cell r="B33" t="str">
            <v>Encofrado Losa de Aproximacion ( en seco)</v>
          </cell>
          <cell r="C33" t="str">
            <v>m2</v>
          </cell>
          <cell r="N33">
            <v>193.526</v>
          </cell>
        </row>
        <row r="34">
          <cell r="A34" t="str">
            <v>1004 E</v>
          </cell>
          <cell r="B34" t="str">
            <v>Encofrados de losa, veredas y parapetos</v>
          </cell>
          <cell r="C34" t="str">
            <v>m2</v>
          </cell>
          <cell r="N34">
            <v>3366.4469</v>
          </cell>
        </row>
        <row r="35">
          <cell r="A35" t="str">
            <v>1004 F</v>
          </cell>
          <cell r="B35" t="str">
            <v>Falso Puente</v>
          </cell>
          <cell r="C35" t="str">
            <v>m</v>
          </cell>
          <cell r="N35">
            <v>117</v>
          </cell>
        </row>
        <row r="36">
          <cell r="A36">
            <v>1003</v>
          </cell>
          <cell r="B36" t="str">
            <v>CONCRETO</v>
          </cell>
        </row>
        <row r="37">
          <cell r="A37" t="str">
            <v>1003 A</v>
          </cell>
          <cell r="B37" t="str">
            <v>Concreto f´c=100 kg/cm2 (solado)</v>
          </cell>
          <cell r="C37" t="str">
            <v>m3</v>
          </cell>
          <cell r="N37">
            <v>194.08334999999997</v>
          </cell>
        </row>
        <row r="38">
          <cell r="A38" t="str">
            <v>1003 B</v>
          </cell>
          <cell r="B38" t="str">
            <v>Concreto f´c=210 kg/cm2 (en agua)</v>
          </cell>
          <cell r="C38" t="str">
            <v>m3</v>
          </cell>
          <cell r="N38">
            <v>2285.74708</v>
          </cell>
        </row>
        <row r="39">
          <cell r="A39" t="str">
            <v>1003 C</v>
          </cell>
          <cell r="B39" t="str">
            <v>Concreto f´c=210 kg/cm2 (en seco)</v>
          </cell>
          <cell r="C39" t="str">
            <v>m3</v>
          </cell>
          <cell r="N39">
            <v>2014.07368</v>
          </cell>
        </row>
        <row r="40">
          <cell r="A40" t="str">
            <v>1003 D</v>
          </cell>
          <cell r="B40" t="str">
            <v>Concreto f´c=280 kg/cm2 (losa) </v>
          </cell>
          <cell r="C40" t="str">
            <v>m3</v>
          </cell>
          <cell r="N40">
            <v>740.3806999999999</v>
          </cell>
        </row>
        <row r="41">
          <cell r="A41" t="str">
            <v>1003 E</v>
          </cell>
          <cell r="B41" t="str">
            <v>Concreto f´c=280 kg/cm2 (en agua)</v>
          </cell>
          <cell r="C41" t="str">
            <v>m3</v>
          </cell>
          <cell r="N41">
            <v>654.63</v>
          </cell>
        </row>
        <row r="42">
          <cell r="A42" t="str">
            <v>1003 F</v>
          </cell>
          <cell r="B42" t="str">
            <v>Concreto f´c=210 kg/cm2 (vereda, parapeto y losa de aproximación) </v>
          </cell>
          <cell r="C42" t="str">
            <v>m3</v>
          </cell>
          <cell r="N42">
            <v>182.98988999999997</v>
          </cell>
        </row>
        <row r="43">
          <cell r="A43" t="str">
            <v>1003 G</v>
          </cell>
          <cell r="B43" t="str">
            <v>Concreto f´c=450 kg/cm2</v>
          </cell>
          <cell r="C43" t="str">
            <v>m3</v>
          </cell>
          <cell r="N43">
            <v>43.8</v>
          </cell>
        </row>
        <row r="44">
          <cell r="A44">
            <v>1005</v>
          </cell>
          <cell r="B44" t="str">
            <v>ACERO</v>
          </cell>
        </row>
        <row r="45">
          <cell r="A45" t="str">
            <v>1005 A</v>
          </cell>
          <cell r="B45" t="str">
            <v>Acero de refuerzo G-60 / fy=4200 kg/cm2</v>
          </cell>
          <cell r="C45" t="str">
            <v>kg</v>
          </cell>
          <cell r="N45">
            <v>567130.46</v>
          </cell>
        </row>
        <row r="46">
          <cell r="A46">
            <v>1006</v>
          </cell>
          <cell r="B46" t="str">
            <v>FABRICACION Y LANZAMIENTO DE VIGAS  METALICA</v>
          </cell>
        </row>
        <row r="47">
          <cell r="A47" t="str">
            <v>1006 A</v>
          </cell>
          <cell r="B47" t="str">
            <v>Fabricación de es Estructura Metalica</v>
          </cell>
          <cell r="C47" t="str">
            <v>ton</v>
          </cell>
          <cell r="N47">
            <v>27.42231652</v>
          </cell>
        </row>
        <row r="48">
          <cell r="A48" t="str">
            <v>1006 B</v>
          </cell>
          <cell r="B48" t="str">
            <v>Transporte de estructura metálica Lima -obra</v>
          </cell>
          <cell r="C48" t="str">
            <v>ton</v>
          </cell>
          <cell r="N48">
            <v>29.85113652</v>
          </cell>
        </row>
        <row r="49">
          <cell r="A49" t="str">
            <v>1006 C</v>
          </cell>
          <cell r="B49" t="str">
            <v>Transporte de herramientas y equipos de montaje y lanz. Lima a obra</v>
          </cell>
          <cell r="C49" t="str">
            <v>ton</v>
          </cell>
          <cell r="N49">
            <v>5.300000000000001</v>
          </cell>
        </row>
        <row r="50">
          <cell r="A50" t="str">
            <v>1006 D</v>
          </cell>
          <cell r="B50" t="str">
            <v>Apoyos provisionales para lanzamiento de estructura metálica</v>
          </cell>
          <cell r="C50" t="str">
            <v>und</v>
          </cell>
          <cell r="N50">
            <v>2</v>
          </cell>
        </row>
        <row r="51">
          <cell r="A51" t="str">
            <v>1006 E</v>
          </cell>
          <cell r="B51" t="str">
            <v>Montaje y lanzamiento de estructura metálica</v>
          </cell>
          <cell r="C51" t="str">
            <v>ton</v>
          </cell>
          <cell r="N51">
            <v>27.42231652</v>
          </cell>
        </row>
        <row r="52">
          <cell r="A52" t="str">
            <v>1006 F</v>
          </cell>
          <cell r="B52" t="str">
            <v>Transporte de herramientas y equipos de montaje y lanz. de obra a Lima</v>
          </cell>
          <cell r="C52" t="str">
            <v>ton</v>
          </cell>
          <cell r="N52">
            <v>5.300000000000001</v>
          </cell>
        </row>
        <row r="53">
          <cell r="A53" t="str">
            <v>1006 G</v>
          </cell>
          <cell r="B53" t="str">
            <v>Pintura de estructura metálica</v>
          </cell>
          <cell r="C53" t="str">
            <v>ton</v>
          </cell>
          <cell r="N53">
            <v>27.42231652</v>
          </cell>
        </row>
        <row r="54">
          <cell r="A54">
            <v>1007</v>
          </cell>
          <cell r="B54" t="str">
            <v>VARIOS</v>
          </cell>
          <cell r="C54" t="str">
            <v/>
          </cell>
        </row>
        <row r="55">
          <cell r="A55" t="str">
            <v>1007 A</v>
          </cell>
          <cell r="B55" t="str">
            <v>Juntas de dilatacion metalica</v>
          </cell>
          <cell r="C55" t="str">
            <v>m</v>
          </cell>
          <cell r="N55">
            <v>163.07999999999998</v>
          </cell>
        </row>
        <row r="56">
          <cell r="A56" t="str">
            <v>1007 B</v>
          </cell>
          <cell r="B56" t="str">
            <v>Apoyo de neopreno (45x45x14 cm)</v>
          </cell>
          <cell r="C56" t="str">
            <v>und</v>
          </cell>
          <cell r="N56">
            <v>80</v>
          </cell>
        </row>
        <row r="57">
          <cell r="A57" t="str">
            <v>1007 C</v>
          </cell>
          <cell r="B57" t="str">
            <v>Tubos de drenaje PVC D = 4" x 0.50 m</v>
          </cell>
          <cell r="C57" t="str">
            <v>und</v>
          </cell>
          <cell r="N57">
            <v>40</v>
          </cell>
        </row>
        <row r="58">
          <cell r="A58" t="str">
            <v>1007 D</v>
          </cell>
          <cell r="B58" t="str">
            <v>Tubos PVC D = 6" x L</v>
          </cell>
          <cell r="C58" t="str">
            <v>ml</v>
          </cell>
          <cell r="N58">
            <v>494.18999999999994</v>
          </cell>
        </row>
        <row r="59">
          <cell r="A59" t="str">
            <v>1007 E</v>
          </cell>
          <cell r="B59" t="str">
            <v>Acabado de veredas</v>
          </cell>
          <cell r="C59" t="str">
            <v>m</v>
          </cell>
          <cell r="N59">
            <v>360.656</v>
          </cell>
        </row>
        <row r="60">
          <cell r="A60" t="str">
            <v>1007 F</v>
          </cell>
          <cell r="B60" t="str">
            <v>Colocacion de baranda metalica (Incluye Pintura)</v>
          </cell>
          <cell r="C60" t="str">
            <v>m</v>
          </cell>
          <cell r="N60">
            <v>313.89000000000004</v>
          </cell>
        </row>
        <row r="61">
          <cell r="A61" t="str">
            <v>1007 H</v>
          </cell>
          <cell r="B61" t="str">
            <v>Riego de liga</v>
          </cell>
          <cell r="C61" t="str">
            <v>m2</v>
          </cell>
          <cell r="N61">
            <v>1916.6770999999999</v>
          </cell>
        </row>
        <row r="62">
          <cell r="A62" t="str">
            <v>1007 I</v>
          </cell>
          <cell r="B62" t="str">
            <v>Carpeta asfaltica (e=5cm)</v>
          </cell>
          <cell r="C62" t="str">
            <v>m2</v>
          </cell>
          <cell r="N62">
            <v>1914.6770999999999</v>
          </cell>
        </row>
        <row r="63">
          <cell r="A63" t="str">
            <v>1007 K</v>
          </cell>
          <cell r="B63" t="str">
            <v>   Bruñas rompe aguas en losa</v>
          </cell>
          <cell r="C63" t="str">
            <v>m</v>
          </cell>
          <cell r="N63">
            <v>82.49</v>
          </cell>
        </row>
        <row r="64">
          <cell r="A64" t="str">
            <v>1007.M</v>
          </cell>
          <cell r="B64" t="str">
            <v>Cable postensado para vigas</v>
          </cell>
          <cell r="C64" t="str">
            <v>ton - m</v>
          </cell>
          <cell r="N64">
            <v>36463.5</v>
          </cell>
        </row>
        <row r="65">
          <cell r="A65" t="str">
            <v>1007.N</v>
          </cell>
          <cell r="B65" t="str">
            <v>Izaje y colocación de vigas postensadas</v>
          </cell>
          <cell r="C65" t="str">
            <v>ton</v>
          </cell>
          <cell r="N65">
            <v>112.25</v>
          </cell>
        </row>
        <row r="66">
          <cell r="A66">
            <v>1008</v>
          </cell>
          <cell r="B66" t="str">
            <v>VARIOS</v>
          </cell>
        </row>
        <row r="67">
          <cell r="A67" t="str">
            <v>1008 A</v>
          </cell>
          <cell r="B67" t="str">
            <v>Enrocado de protección </v>
          </cell>
        </row>
        <row r="68">
          <cell r="A68" t="str">
            <v>1008 A.1</v>
          </cell>
          <cell r="B68" t="str">
            <v>Excav. Mat. Suelto con Bolonería para colocación de enrocado (en agua)</v>
          </cell>
          <cell r="C68" t="str">
            <v>m3</v>
          </cell>
          <cell r="N68">
            <v>991.7</v>
          </cell>
        </row>
        <row r="69">
          <cell r="A69" t="str">
            <v>1008 A.2</v>
          </cell>
          <cell r="B69" t="str">
            <v>Relleno con material propio para enrocado</v>
          </cell>
          <cell r="C69" t="str">
            <v>m3</v>
          </cell>
          <cell r="N69">
            <v>586.5</v>
          </cell>
        </row>
        <row r="70">
          <cell r="A70" t="str">
            <v>1008 A.3</v>
          </cell>
          <cell r="B70" t="str">
            <v>Enrocado</v>
          </cell>
          <cell r="C70" t="str">
            <v>m3</v>
          </cell>
          <cell r="N70">
            <v>1293.3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es CA 20 Años"/>
      <sheetName val="mejoramiento"/>
      <sheetName val="Mat. Exc "/>
      <sheetName val="Demolición"/>
      <sheetName val="Excavación Estructuras"/>
    </sheetNames>
    <sheetDataSet>
      <sheetData sheetId="0">
        <row r="102">
          <cell r="J102">
            <v>33557.247103499976</v>
          </cell>
          <cell r="K102">
            <v>74626.59070949999</v>
          </cell>
          <cell r="L102">
            <v>80760.17700124993</v>
          </cell>
          <cell r="N102">
            <v>815690.2623916768</v>
          </cell>
          <cell r="P102">
            <v>1211217.5152558237</v>
          </cell>
          <cell r="R102">
            <v>1316636.7506079501</v>
          </cell>
        </row>
      </sheetData>
      <sheetData sheetId="1">
        <row r="42">
          <cell r="H42">
            <v>26041.725</v>
          </cell>
          <cell r="J42">
            <v>451688.4378999999</v>
          </cell>
        </row>
      </sheetData>
      <sheetData sheetId="2">
        <row r="68">
          <cell r="M68">
            <v>840957.1454309996</v>
          </cell>
          <cell r="N68">
            <v>1620837.82</v>
          </cell>
        </row>
      </sheetData>
      <sheetData sheetId="3">
        <row r="74">
          <cell r="J74">
            <v>1034.4617</v>
          </cell>
          <cell r="K74">
            <v>1472.38</v>
          </cell>
        </row>
      </sheetData>
      <sheetData sheetId="4">
        <row r="309">
          <cell r="J309">
            <v>61717.55089999999</v>
          </cell>
          <cell r="K309">
            <v>117118.43000000002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SBROCE"/>
    </sheetNames>
    <sheetDataSet>
      <sheetData sheetId="0">
        <row r="64">
          <cell r="J64">
            <v>160.16585200000003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OLICION ALC"/>
      <sheetName val="DESMONTAJE ALC TMC"/>
      <sheetName val="Hoja3"/>
    </sheetNames>
    <sheetDataSet>
      <sheetData sheetId="1">
        <row r="17">
          <cell r="N17">
            <v>48.099999999999994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8">
          <cell r="E18">
            <v>1034.4617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D13">
            <v>116715.74007899997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umen_por_tramos"/>
      <sheetName val="Exp Tramo "/>
      <sheetName val="TRANSP EXC CORTE A BOTADERO"/>
    </sheetNames>
    <sheetDataSet>
      <sheetData sheetId="0">
        <row r="70">
          <cell r="E70">
            <v>87947.16641249975</v>
          </cell>
          <cell r="F70">
            <v>864504.4564299997</v>
          </cell>
          <cell r="G70">
            <v>153889.00685999996</v>
          </cell>
          <cell r="H70">
            <v>148763.93749999997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men Metrados"/>
    </sheetNames>
    <sheetDataSet>
      <sheetData sheetId="0">
        <row r="8">
          <cell r="C8" t="str">
            <v>Excavación para estructuras en material común seco</v>
          </cell>
          <cell r="D8" t="str">
            <v>m3</v>
          </cell>
          <cell r="V8">
            <v>35750.9689</v>
          </cell>
        </row>
        <row r="9">
          <cell r="C9" t="str">
            <v>Limpieza de cauce</v>
          </cell>
          <cell r="D9" t="str">
            <v>m3</v>
          </cell>
          <cell r="V9">
            <v>12280</v>
          </cell>
        </row>
        <row r="10">
          <cell r="C10" t="str">
            <v>Rellenos para estructuras</v>
          </cell>
          <cell r="D10" t="str">
            <v>m3</v>
          </cell>
          <cell r="V10">
            <v>15056.675974609403</v>
          </cell>
        </row>
        <row r="11">
          <cell r="C11" t="str">
            <v>Material filtrante</v>
          </cell>
          <cell r="D11" t="str">
            <v>m3</v>
          </cell>
          <cell r="V11">
            <v>2780.416</v>
          </cell>
        </row>
        <row r="12">
          <cell r="C12" t="str">
            <v>Cama de arena</v>
          </cell>
          <cell r="D12" t="str">
            <v>m3</v>
          </cell>
          <cell r="V12">
            <v>590</v>
          </cell>
        </row>
        <row r="13">
          <cell r="C13" t="str">
            <v>Concreto Clase C (f´c 280.kg/cm2)</v>
          </cell>
          <cell r="D13" t="str">
            <v>m3</v>
          </cell>
          <cell r="V13">
            <v>0</v>
          </cell>
        </row>
        <row r="14">
          <cell r="C14" t="str">
            <v>Concreto Clase D (f´c 210.kg/cm2)</v>
          </cell>
          <cell r="D14" t="str">
            <v>m3</v>
          </cell>
          <cell r="V14">
            <v>6702.962899999998</v>
          </cell>
        </row>
        <row r="15">
          <cell r="C15" t="str">
            <v>Concreto Clase E (f´c 175.kg/cm2)</v>
          </cell>
          <cell r="D15" t="str">
            <v>m3</v>
          </cell>
          <cell r="V15">
            <v>115.0872</v>
          </cell>
        </row>
        <row r="16">
          <cell r="C16" t="str">
            <v>Concreto f´c 140.kg/cm2</v>
          </cell>
          <cell r="D16" t="str">
            <v>m3</v>
          </cell>
          <cell r="V16">
            <v>0</v>
          </cell>
        </row>
        <row r="17">
          <cell r="C17" t="str">
            <v>Concreto ciclópeo f´c 140.kg/cm2 + 30%PG</v>
          </cell>
          <cell r="D17" t="str">
            <v>m3</v>
          </cell>
          <cell r="V17">
            <v>0</v>
          </cell>
        </row>
        <row r="18">
          <cell r="C18" t="str">
            <v>Concreto Clase H (Ciclópeo f´c 175.kg/cm2 + 30%PG)</v>
          </cell>
          <cell r="D18" t="str">
            <v>m3</v>
          </cell>
          <cell r="V18">
            <v>2427.725</v>
          </cell>
        </row>
        <row r="19">
          <cell r="C19" t="str">
            <v>Concreto Clase I (f´c 100.kg/cm2)</v>
          </cell>
          <cell r="D19" t="str">
            <v>m3</v>
          </cell>
          <cell r="V19">
            <v>1331.9240477500007</v>
          </cell>
        </row>
        <row r="20">
          <cell r="C20" t="str">
            <v>Encofrado y desencofrado</v>
          </cell>
          <cell r="D20" t="str">
            <v>m2</v>
          </cell>
          <cell r="V20">
            <v>17530.3465</v>
          </cell>
        </row>
        <row r="21">
          <cell r="C21" t="str">
            <v>Acero de  refuerzo</v>
          </cell>
          <cell r="D21" t="str">
            <v>kg</v>
          </cell>
          <cell r="V21">
            <v>338032</v>
          </cell>
        </row>
        <row r="22">
          <cell r="C22" t="str">
            <v>Tubería corrugada de acero galvanizado circular Diámetro 0.90 m</v>
          </cell>
          <cell r="D22" t="str">
            <v>m</v>
          </cell>
          <cell r="V22">
            <v>1426.4100000000008</v>
          </cell>
        </row>
        <row r="23">
          <cell r="C23" t="str">
            <v>Tubería corrugada de acero galvanizado circular Diámetro 1.20 m</v>
          </cell>
          <cell r="D23" t="str">
            <v>m</v>
          </cell>
          <cell r="V23">
            <v>536.8599999999997</v>
          </cell>
        </row>
        <row r="24">
          <cell r="C24" t="str">
            <v>Tubería corrugada de acero galvanizado circular Diámetro 1.50 m</v>
          </cell>
          <cell r="D24" t="str">
            <v>m</v>
          </cell>
          <cell r="V24">
            <v>61.559999999999995</v>
          </cell>
        </row>
        <row r="25">
          <cell r="C25" t="str">
            <v>Tubería HDPE corrugada 4" para muros</v>
          </cell>
          <cell r="D25" t="str">
            <v>m</v>
          </cell>
          <cell r="V25">
            <v>6772.70975</v>
          </cell>
        </row>
        <row r="26">
          <cell r="C26" t="str">
            <v>Tubería PVC SAP 6" para subdren perforada</v>
          </cell>
          <cell r="D26" t="str">
            <v>m</v>
          </cell>
          <cell r="V26">
            <v>8191.5</v>
          </cell>
        </row>
        <row r="27">
          <cell r="C27" t="str">
            <v>Subdrenaje profundo</v>
          </cell>
          <cell r="D27" t="str">
            <v>m3</v>
          </cell>
          <cell r="V27">
            <v>4456.176</v>
          </cell>
        </row>
        <row r="28">
          <cell r="C28" t="str">
            <v>Tubería de ventilación</v>
          </cell>
          <cell r="D28" t="str">
            <v>m</v>
          </cell>
          <cell r="V28">
            <v>96</v>
          </cell>
        </row>
        <row r="29">
          <cell r="C29" t="str">
            <v>Cuneta triangular</v>
          </cell>
          <cell r="D29" t="str">
            <v>m</v>
          </cell>
          <cell r="V29">
            <v>52471.00000000001</v>
          </cell>
        </row>
        <row r="30">
          <cell r="C30" t="str">
            <v>Cuneta rectangular</v>
          </cell>
          <cell r="D30" t="str">
            <v>m</v>
          </cell>
          <cell r="V30">
            <v>0</v>
          </cell>
        </row>
        <row r="31">
          <cell r="C31" t="str">
            <v>Cuneta rectangular</v>
          </cell>
          <cell r="D31" t="str">
            <v>m</v>
          </cell>
          <cell r="V31">
            <v>8821.3</v>
          </cell>
        </row>
        <row r="32">
          <cell r="C32" t="str">
            <v>Zanja de coronación</v>
          </cell>
          <cell r="D32" t="str">
            <v>m</v>
          </cell>
          <cell r="V32">
            <v>660</v>
          </cell>
        </row>
        <row r="33">
          <cell r="C33" t="str">
            <v>Bordillo</v>
          </cell>
          <cell r="D33" t="str">
            <v>m</v>
          </cell>
          <cell r="V33">
            <v>1427.5</v>
          </cell>
        </row>
        <row r="34">
          <cell r="C34" t="str">
            <v>Piedra emboquillada de 0.20 m</v>
          </cell>
          <cell r="D34" t="str">
            <v>m2</v>
          </cell>
          <cell r="V34">
            <v>14978.4532</v>
          </cell>
        </row>
        <row r="35">
          <cell r="C35" t="str">
            <v>Piedra emboquillada de 0.40 m</v>
          </cell>
          <cell r="D35" t="str">
            <v>m2</v>
          </cell>
          <cell r="V35">
            <v>2091.239999999996</v>
          </cell>
        </row>
        <row r="36">
          <cell r="C36" t="str">
            <v>Piedra emboquillada de 0.50 m</v>
          </cell>
          <cell r="D36" t="str">
            <v>m2</v>
          </cell>
          <cell r="V36">
            <v>1746.5</v>
          </cell>
        </row>
        <row r="37">
          <cell r="C37" t="str">
            <v>Veredas e = 4"</v>
          </cell>
          <cell r="D37" t="str">
            <v>m2</v>
          </cell>
          <cell r="V37">
            <v>8270.4</v>
          </cell>
        </row>
        <row r="38">
          <cell r="C38" t="str">
            <v>Sardinel</v>
          </cell>
          <cell r="D38" t="str">
            <v>m</v>
          </cell>
          <cell r="V38">
            <v>6892</v>
          </cell>
        </row>
        <row r="39">
          <cell r="C39" t="str">
            <v>Geotextil no tejido para subdrenaje</v>
          </cell>
          <cell r="D39" t="str">
            <v>m2</v>
          </cell>
          <cell r="V39">
            <v>25393.65</v>
          </cell>
        </row>
        <row r="40">
          <cell r="C40" t="str">
            <v>Geotextil para enrocado</v>
          </cell>
          <cell r="D40" t="str">
            <v>m2</v>
          </cell>
          <cell r="V40">
            <v>6414.05</v>
          </cell>
        </row>
        <row r="41">
          <cell r="C41" t="str">
            <v>Gaviones</v>
          </cell>
          <cell r="D41" t="str">
            <v>m3</v>
          </cell>
          <cell r="V41">
            <v>1440</v>
          </cell>
        </row>
        <row r="42">
          <cell r="C42" t="str">
            <v>Juntas para badenes</v>
          </cell>
          <cell r="D42" t="str">
            <v>m</v>
          </cell>
          <cell r="V42">
            <v>1266.2</v>
          </cell>
        </row>
        <row r="43">
          <cell r="C43" t="str">
            <v>Junta para muros</v>
          </cell>
          <cell r="D43" t="str">
            <v>m2</v>
          </cell>
          <cell r="V43">
            <v>821.11</v>
          </cell>
        </row>
        <row r="44">
          <cell r="C44" t="str">
            <v>Enrocado</v>
          </cell>
          <cell r="D44" t="str">
            <v>m3</v>
          </cell>
          <cell r="V44">
            <v>8243.11</v>
          </cell>
        </row>
        <row r="45">
          <cell r="C45" t="str">
            <v>Pases vehiculares</v>
          </cell>
          <cell r="D45" t="str">
            <v>UNIDAD</v>
          </cell>
          <cell r="V4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:C3"/>
    </sheetView>
  </sheetViews>
  <sheetFormatPr defaultColWidth="11.421875" defaultRowHeight="12.75"/>
  <sheetData>
    <row r="1" spans="1:3" ht="12.75">
      <c r="A1" s="40" t="s">
        <v>2</v>
      </c>
      <c r="B1" s="3" t="s">
        <v>4</v>
      </c>
      <c r="C1" s="42" t="s">
        <v>56</v>
      </c>
    </row>
    <row r="2" spans="1:3" ht="12.75">
      <c r="A2" s="40"/>
      <c r="B2" s="3"/>
      <c r="C2" s="42" t="s">
        <v>57</v>
      </c>
    </row>
    <row r="3" spans="1:3" ht="12.75">
      <c r="A3" s="40" t="s">
        <v>3</v>
      </c>
      <c r="B3" s="3" t="s">
        <v>4</v>
      </c>
      <c r="C3" s="42" t="s">
        <v>58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F29"/>
  <sheetViews>
    <sheetView workbookViewId="0" topLeftCell="A1">
      <selection activeCell="E17" sqref="E17"/>
    </sheetView>
  </sheetViews>
  <sheetFormatPr defaultColWidth="11.421875" defaultRowHeight="12.75"/>
  <cols>
    <col min="1" max="1" width="13.00390625" style="0" customWidth="1"/>
    <col min="2" max="2" width="3.421875" style="0" customWidth="1"/>
    <col min="3" max="3" width="41.8515625" style="0" customWidth="1"/>
    <col min="5" max="6" width="20.7109375" style="0" customWidth="1"/>
  </cols>
  <sheetData>
    <row r="1" spans="1:3" ht="12.75">
      <c r="A1" s="40" t="s">
        <v>2</v>
      </c>
      <c r="B1" s="41" t="s">
        <v>4</v>
      </c>
      <c r="C1" s="44" t="str">
        <f>+proyecto!C1</f>
        <v>ESTUDIO DEFINITIVO PARA LA CONSTRUCCIÓN Y MEJORAMIENTO DE LA CARRETERA CUSCO - QUILLABAMBA</v>
      </c>
    </row>
    <row r="2" spans="1:3" ht="12.75">
      <c r="A2" s="40"/>
      <c r="B2" s="41"/>
      <c r="C2" s="44" t="str">
        <f>+proyecto!C2</f>
        <v>TRAMO: ALFAMAYO - CHAULLAY - QUILLABAMBA</v>
      </c>
    </row>
    <row r="3" spans="1:3" ht="12.75">
      <c r="A3" s="40" t="s">
        <v>3</v>
      </c>
      <c r="B3" s="41" t="s">
        <v>4</v>
      </c>
      <c r="C3" s="44" t="str">
        <f>+proyecto!C3</f>
        <v>CONSORCIO LAGESA - INGEDISA</v>
      </c>
    </row>
    <row r="4" spans="1:3" ht="12.75">
      <c r="A4" s="1"/>
      <c r="B4" s="3"/>
      <c r="C4" s="2"/>
    </row>
    <row r="5" spans="1:6" ht="15">
      <c r="A5" s="72" t="s">
        <v>34</v>
      </c>
      <c r="B5" s="72"/>
      <c r="C5" s="72"/>
      <c r="D5" s="72"/>
      <c r="E5" s="72"/>
      <c r="F5" s="72"/>
    </row>
    <row r="8" spans="1:6" ht="12.75">
      <c r="A8" s="76" t="s">
        <v>7</v>
      </c>
      <c r="B8" s="78"/>
      <c r="C8" s="76" t="s">
        <v>8</v>
      </c>
      <c r="D8" s="73" t="s">
        <v>9</v>
      </c>
      <c r="E8" s="73" t="s">
        <v>59</v>
      </c>
      <c r="F8" s="73" t="s">
        <v>6</v>
      </c>
    </row>
    <row r="9" spans="1:6" ht="12.75">
      <c r="A9" s="77"/>
      <c r="B9" s="83"/>
      <c r="C9" s="77"/>
      <c r="D9" s="75" t="s">
        <v>9</v>
      </c>
      <c r="E9" s="81"/>
      <c r="F9" s="75"/>
    </row>
    <row r="10" spans="1:6" ht="12.75">
      <c r="A10" s="5"/>
      <c r="B10" s="6"/>
      <c r="C10" s="18"/>
      <c r="D10" s="6"/>
      <c r="E10" s="18"/>
      <c r="F10" s="7"/>
    </row>
    <row r="11" spans="1:6" ht="12.75">
      <c r="A11" s="17">
        <v>901</v>
      </c>
      <c r="B11" s="9" t="s">
        <v>44</v>
      </c>
      <c r="C11" s="89" t="s">
        <v>133</v>
      </c>
      <c r="D11" s="10" t="s">
        <v>17</v>
      </c>
      <c r="E11" s="30">
        <v>119700</v>
      </c>
      <c r="F11" s="32">
        <f>+E11</f>
        <v>119700</v>
      </c>
    </row>
    <row r="12" spans="1:6" ht="12.75">
      <c r="A12" s="17"/>
      <c r="B12" s="9"/>
      <c r="C12" s="89"/>
      <c r="D12" s="9"/>
      <c r="E12" s="30"/>
      <c r="F12" s="32"/>
    </row>
    <row r="13" spans="1:6" ht="12.75">
      <c r="A13" s="17"/>
      <c r="B13" s="9"/>
      <c r="C13" s="19"/>
      <c r="D13" s="9"/>
      <c r="E13" s="30"/>
      <c r="F13" s="32"/>
    </row>
    <row r="14" spans="1:6" ht="12.75">
      <c r="A14" s="17">
        <v>903</v>
      </c>
      <c r="B14" s="9" t="s">
        <v>44</v>
      </c>
      <c r="C14" s="19" t="s">
        <v>123</v>
      </c>
      <c r="D14" s="10" t="s">
        <v>55</v>
      </c>
      <c r="E14" s="30">
        <f>+'[11]Quillabamba'!$E$64</f>
        <v>11.97</v>
      </c>
      <c r="F14" s="32">
        <f>+E14</f>
        <v>11.97</v>
      </c>
    </row>
    <row r="15" spans="1:6" ht="12.75">
      <c r="A15" s="17"/>
      <c r="B15" s="9"/>
      <c r="C15" s="19"/>
      <c r="D15" s="9"/>
      <c r="E15" s="30"/>
      <c r="F15" s="32"/>
    </row>
    <row r="16" spans="1:6" ht="12.75">
      <c r="A16" s="17">
        <v>907</v>
      </c>
      <c r="B16" s="9" t="s">
        <v>44</v>
      </c>
      <c r="C16" s="19" t="s">
        <v>134</v>
      </c>
      <c r="D16" s="10" t="s">
        <v>0</v>
      </c>
      <c r="E16" s="30">
        <f>+'[15]907.A'!$D$16</f>
        <v>1286891.1221315</v>
      </c>
      <c r="F16" s="32">
        <f>+E16</f>
        <v>1286891.1221315</v>
      </c>
    </row>
    <row r="17" spans="1:6" ht="12.75">
      <c r="A17" s="17"/>
      <c r="B17" s="9"/>
      <c r="C17" s="19"/>
      <c r="D17" s="9"/>
      <c r="E17" s="30"/>
      <c r="F17" s="32"/>
    </row>
    <row r="18" spans="1:6" ht="12.75">
      <c r="A18" s="17">
        <v>907</v>
      </c>
      <c r="B18" s="11" t="s">
        <v>44</v>
      </c>
      <c r="C18" s="70" t="s">
        <v>135</v>
      </c>
      <c r="D18" s="28" t="s">
        <v>17</v>
      </c>
      <c r="E18" s="30">
        <f>+'[14]Quillabamba'!$E$66</f>
        <v>231200</v>
      </c>
      <c r="F18" s="32">
        <f>+E18</f>
        <v>231200</v>
      </c>
    </row>
    <row r="19" spans="1:6" ht="12.75">
      <c r="A19" s="8"/>
      <c r="B19" s="11"/>
      <c r="C19" s="70"/>
      <c r="D19" s="10"/>
      <c r="E19" s="30"/>
      <c r="F19" s="32"/>
    </row>
    <row r="20" spans="1:6" ht="12.75">
      <c r="A20" s="17">
        <v>907</v>
      </c>
      <c r="B20" s="11" t="s">
        <v>48</v>
      </c>
      <c r="C20" s="19" t="s">
        <v>136</v>
      </c>
      <c r="D20" s="10" t="s">
        <v>17</v>
      </c>
      <c r="E20" s="30">
        <f>+'[14]Quillabamba'!$E$67</f>
        <v>16200</v>
      </c>
      <c r="F20" s="32">
        <f>+E20</f>
        <v>16200</v>
      </c>
    </row>
    <row r="21" spans="1:6" ht="12.75">
      <c r="A21" s="8"/>
      <c r="B21" s="11"/>
      <c r="C21" s="19"/>
      <c r="D21" s="10"/>
      <c r="E21" s="30"/>
      <c r="F21" s="32"/>
    </row>
    <row r="22" spans="1:6" ht="12.75">
      <c r="A22" s="17">
        <v>907</v>
      </c>
      <c r="B22" s="11" t="s">
        <v>49</v>
      </c>
      <c r="C22" s="19" t="s">
        <v>137</v>
      </c>
      <c r="D22" s="10" t="s">
        <v>17</v>
      </c>
      <c r="E22" s="30">
        <f>+'[14]Quillabamba'!$E$68</f>
        <v>3000.61</v>
      </c>
      <c r="F22" s="32">
        <f>+E22</f>
        <v>3000.61</v>
      </c>
    </row>
    <row r="23" spans="1:6" ht="12.75">
      <c r="A23" s="8"/>
      <c r="B23" s="11"/>
      <c r="C23" s="19"/>
      <c r="D23" s="10"/>
      <c r="E23" s="30"/>
      <c r="F23" s="32"/>
    </row>
    <row r="24" spans="1:6" ht="12.75">
      <c r="A24" s="17">
        <v>907</v>
      </c>
      <c r="B24" s="11" t="s">
        <v>83</v>
      </c>
      <c r="C24" s="19" t="s">
        <v>138</v>
      </c>
      <c r="D24" s="10" t="s">
        <v>17</v>
      </c>
      <c r="E24" s="30">
        <f>+'[14]Quillabamba'!$E$69</f>
        <v>25995.67</v>
      </c>
      <c r="F24" s="32">
        <f>+E24</f>
        <v>25995.67</v>
      </c>
    </row>
    <row r="25" spans="1:6" ht="12.75">
      <c r="A25" s="8"/>
      <c r="B25" s="11"/>
      <c r="C25" s="19"/>
      <c r="D25" s="10"/>
      <c r="E25" s="30"/>
      <c r="F25" s="32"/>
    </row>
    <row r="26" spans="1:6" ht="12.75">
      <c r="A26" s="17">
        <v>907</v>
      </c>
      <c r="B26" s="11" t="s">
        <v>140</v>
      </c>
      <c r="C26" s="19" t="s">
        <v>139</v>
      </c>
      <c r="D26" s="10" t="s">
        <v>17</v>
      </c>
      <c r="E26" s="30">
        <f>+'[14]Quillabamba'!$E$70</f>
        <v>11900.57</v>
      </c>
      <c r="F26" s="32">
        <f>+E26</f>
        <v>11900.57</v>
      </c>
    </row>
    <row r="27" spans="1:6" ht="12.75">
      <c r="A27" s="60"/>
      <c r="B27" s="61"/>
      <c r="C27" s="62"/>
      <c r="D27" s="63"/>
      <c r="E27" s="64"/>
      <c r="F27" s="64"/>
    </row>
    <row r="28" spans="1:4" ht="12.75">
      <c r="A28" s="4"/>
      <c r="D28" s="3"/>
    </row>
    <row r="29" ht="12.75">
      <c r="D29" s="3"/>
    </row>
  </sheetData>
  <mergeCells count="7">
    <mergeCell ref="C11:C12"/>
    <mergeCell ref="A5:F5"/>
    <mergeCell ref="F8:F9"/>
    <mergeCell ref="A8:B9"/>
    <mergeCell ref="C8:C9"/>
    <mergeCell ref="D8:D9"/>
    <mergeCell ref="E8:E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workbookViewId="0" topLeftCell="A1">
      <selection activeCell="C62" sqref="C62"/>
    </sheetView>
  </sheetViews>
  <sheetFormatPr defaultColWidth="11.421875" defaultRowHeight="12.75"/>
  <cols>
    <col min="1" max="1" width="13.00390625" style="0" customWidth="1"/>
    <col min="2" max="2" width="3.421875" style="0" hidden="1" customWidth="1"/>
    <col min="3" max="3" width="41.8515625" style="0" customWidth="1"/>
    <col min="5" max="6" width="20.7109375" style="4" customWidth="1"/>
  </cols>
  <sheetData>
    <row r="1" spans="1:3" ht="12.75">
      <c r="A1" s="40" t="s">
        <v>2</v>
      </c>
      <c r="B1" s="41" t="s">
        <v>4</v>
      </c>
      <c r="C1" s="44" t="str">
        <f>+proyecto!C1</f>
        <v>ESTUDIO DEFINITIVO PARA LA CONSTRUCCIÓN Y MEJORAMIENTO DE LA CARRETERA CUSCO - QUILLABAMBA</v>
      </c>
    </row>
    <row r="2" spans="1:3" ht="12.75">
      <c r="A2" s="40"/>
      <c r="B2" s="41"/>
      <c r="C2" s="44" t="str">
        <f>+proyecto!C2</f>
        <v>TRAMO: ALFAMAYO - CHAULLAY - QUILLABAMBA</v>
      </c>
    </row>
    <row r="3" spans="1:3" ht="12.75">
      <c r="A3" s="40" t="s">
        <v>3</v>
      </c>
      <c r="B3" s="41" t="s">
        <v>4</v>
      </c>
      <c r="C3" s="44" t="str">
        <f>+proyecto!C3</f>
        <v>CONSORCIO LAGESA - INGEDISA</v>
      </c>
    </row>
    <row r="4" spans="1:3" ht="12.75">
      <c r="A4" s="1"/>
      <c r="B4" s="3"/>
      <c r="C4" s="2"/>
    </row>
    <row r="5" spans="1:6" ht="15">
      <c r="A5" s="72" t="s">
        <v>35</v>
      </c>
      <c r="B5" s="72"/>
      <c r="C5" s="72"/>
      <c r="D5" s="72"/>
      <c r="E5" s="72"/>
      <c r="F5" s="72"/>
    </row>
    <row r="8" spans="1:6" ht="12.75">
      <c r="A8" s="76" t="s">
        <v>7</v>
      </c>
      <c r="B8" s="78"/>
      <c r="C8" s="76" t="s">
        <v>8</v>
      </c>
      <c r="D8" s="73" t="s">
        <v>9</v>
      </c>
      <c r="E8" s="73" t="s">
        <v>59</v>
      </c>
      <c r="F8" s="73" t="s">
        <v>6</v>
      </c>
    </row>
    <row r="9" spans="1:6" ht="12.75">
      <c r="A9" s="77"/>
      <c r="B9" s="83"/>
      <c r="C9" s="77"/>
      <c r="D9" s="75" t="s">
        <v>9</v>
      </c>
      <c r="E9" s="81"/>
      <c r="F9" s="74"/>
    </row>
    <row r="10" spans="1:6" ht="12.75">
      <c r="A10" s="48">
        <f>+'[2]PARTIDAS'!$A11</f>
        <v>1001</v>
      </c>
      <c r="B10" s="49"/>
      <c r="C10" s="50" t="str">
        <f>+'[2]PARTIDAS'!$B11</f>
        <v>OBRAS PRELIMINARES</v>
      </c>
      <c r="D10" s="51"/>
      <c r="E10" s="52"/>
      <c r="F10" s="53"/>
    </row>
    <row r="11" spans="1:6" ht="12.75">
      <c r="A11" s="48" t="str">
        <f>+'[2]PARTIDAS'!$A12</f>
        <v>1001.A</v>
      </c>
      <c r="B11" s="49"/>
      <c r="C11" s="50" t="str">
        <f>+'[2]PARTIDAS'!$B12</f>
        <v>Desbroce y limpieza en la zona de trabajo</v>
      </c>
      <c r="D11" s="51" t="str">
        <f>+'[2]PARTIDAS'!$C12</f>
        <v>m2</v>
      </c>
      <c r="E11" s="52">
        <f>+'[2]PARTIDAS'!$N12</f>
        <v>19886.682999999997</v>
      </c>
      <c r="F11" s="53">
        <f>+E11</f>
        <v>19886.682999999997</v>
      </c>
    </row>
    <row r="12" spans="1:6" ht="12.75">
      <c r="A12" s="48" t="str">
        <f>+'[2]PARTIDAS'!$A13</f>
        <v>1001.B</v>
      </c>
      <c r="B12" s="49"/>
      <c r="C12" s="50" t="str">
        <f>+'[2]PARTIDAS'!$B13</f>
        <v>Trazo, replanteo y control topografico</v>
      </c>
      <c r="D12" s="51" t="str">
        <f>+'[2]PARTIDAS'!$C13</f>
        <v>m2</v>
      </c>
      <c r="E12" s="52">
        <f>+'[2]PARTIDAS'!$N13</f>
        <v>8642.163</v>
      </c>
      <c r="F12" s="53">
        <f aca="true" t="shared" si="0" ref="F12:F69">+E12</f>
        <v>8642.163</v>
      </c>
    </row>
    <row r="13" spans="1:6" ht="12.75">
      <c r="A13" s="48" t="str">
        <f>+'[2]PARTIDAS'!$A14</f>
        <v>1001.C</v>
      </c>
      <c r="B13" s="49"/>
      <c r="C13" s="50" t="str">
        <f>+'[2]PARTIDAS'!$B14</f>
        <v>Pase provisional (vado)</v>
      </c>
      <c r="D13" s="51" t="str">
        <f>+'[2]PARTIDAS'!$C14</f>
        <v>m</v>
      </c>
      <c r="E13" s="52">
        <f>+'[2]PARTIDAS'!$N14</f>
        <v>889.06735</v>
      </c>
      <c r="F13" s="53">
        <f t="shared" si="0"/>
        <v>889.06735</v>
      </c>
    </row>
    <row r="14" spans="1:6" ht="12.75">
      <c r="A14" s="48" t="str">
        <f>+'[2]PARTIDAS'!$A15</f>
        <v>1001.C1</v>
      </c>
      <c r="B14" s="49"/>
      <c r="C14" s="50" t="str">
        <f>+'[2]PARTIDAS'!$B15</f>
        <v>Movimiento de tierras (corte en material suelto) </v>
      </c>
      <c r="D14" s="51" t="str">
        <f>+'[2]PARTIDAS'!$C15</f>
        <v>m3</v>
      </c>
      <c r="E14" s="52">
        <f>+'[2]PARTIDAS'!$N15</f>
        <v>902.6631260000001</v>
      </c>
      <c r="F14" s="53">
        <f t="shared" si="0"/>
        <v>902.6631260000001</v>
      </c>
    </row>
    <row r="15" spans="1:6" ht="12.75">
      <c r="A15" s="48" t="str">
        <f>+'[2]PARTIDAS'!$A16</f>
        <v>1001.C2</v>
      </c>
      <c r="B15" s="49"/>
      <c r="C15" s="50" t="str">
        <f>+'[2]PARTIDAS'!$B16</f>
        <v>Eliminación de material excedente de corte</v>
      </c>
      <c r="D15" s="51" t="str">
        <f>+'[2]PARTIDAS'!$C16</f>
        <v>m3</v>
      </c>
      <c r="E15" s="52">
        <f>+'[2]PARTIDAS'!$N16</f>
        <v>890.7898453</v>
      </c>
      <c r="F15" s="53">
        <f t="shared" si="0"/>
        <v>890.7898453</v>
      </c>
    </row>
    <row r="16" spans="1:6" ht="12.75">
      <c r="A16" s="48" t="str">
        <f>+'[2]PARTIDAS'!$A17</f>
        <v>1001.C3</v>
      </c>
      <c r="B16" s="49"/>
      <c r="C16" s="50" t="str">
        <f>+'[2]PARTIDAS'!$B17</f>
        <v>Extracción Transporte  y apilamiento de Material Seleccionado</v>
      </c>
      <c r="D16" s="51" t="str">
        <f>+'[2]PARTIDAS'!$C17</f>
        <v>m3</v>
      </c>
      <c r="E16" s="52">
        <f>+'[2]PARTIDAS'!$N17</f>
        <v>7949.902500000001</v>
      </c>
      <c r="F16" s="53">
        <f t="shared" si="0"/>
        <v>7949.902500000001</v>
      </c>
    </row>
    <row r="17" spans="1:6" ht="12.75">
      <c r="A17" s="48" t="str">
        <f>+'[2]PARTIDAS'!$A18</f>
        <v>1001.C4</v>
      </c>
      <c r="B17" s="49"/>
      <c r="C17" s="50" t="str">
        <f>+'[2]PARTIDAS'!$B18</f>
        <v>Extendido riego y compactación</v>
      </c>
      <c r="D17" s="51" t="str">
        <f>+'[2]PARTIDAS'!$C18</f>
        <v>m2</v>
      </c>
      <c r="E17" s="52">
        <f>+'[2]PARTIDAS'!$N18</f>
        <v>1210.04</v>
      </c>
      <c r="F17" s="53">
        <f t="shared" si="0"/>
        <v>1210.04</v>
      </c>
    </row>
    <row r="18" spans="1:6" ht="12.75">
      <c r="A18" s="48" t="str">
        <f>+'[2]PARTIDAS'!$A19</f>
        <v>1001.C5</v>
      </c>
      <c r="B18" s="49"/>
      <c r="C18" s="50" t="str">
        <f>+'[2]PARTIDAS'!$B19</f>
        <v>Colocación de alcantarillas TMC Ø=60"</v>
      </c>
      <c r="D18" s="51" t="str">
        <f>+'[2]PARTIDAS'!$C19</f>
        <v>m</v>
      </c>
      <c r="E18" s="52">
        <f>+'[2]PARTIDAS'!$N19</f>
        <v>249.62</v>
      </c>
      <c r="F18" s="53">
        <f t="shared" si="0"/>
        <v>249.62</v>
      </c>
    </row>
    <row r="19" spans="1:6" ht="12.75">
      <c r="A19" s="48" t="str">
        <f>+'[2]PARTIDAS'!$A20</f>
        <v>1001.D</v>
      </c>
      <c r="B19" s="49"/>
      <c r="C19" s="50" t="str">
        <f>+'[2]PARTIDAS'!$B20</f>
        <v>Mantenimiento de pase provisional</v>
      </c>
      <c r="D19" s="51" t="str">
        <f>+'[2]PARTIDAS'!$C20</f>
        <v>mes</v>
      </c>
      <c r="E19" s="52">
        <f>+'[2]PARTIDAS'!$N20</f>
        <v>42</v>
      </c>
      <c r="F19" s="53">
        <f t="shared" si="0"/>
        <v>42</v>
      </c>
    </row>
    <row r="20" spans="1:6" ht="12.75">
      <c r="A20" s="48">
        <f>+'[2]PARTIDAS'!$A21</f>
        <v>1002</v>
      </c>
      <c r="B20" s="49"/>
      <c r="C20" s="50" t="str">
        <f>+'[2]PARTIDAS'!$B21</f>
        <v>MOVIMIENTO DE TIERRAS</v>
      </c>
      <c r="D20" s="51">
        <f>+'[2]PARTIDAS'!$C21</f>
      </c>
      <c r="E20" s="52"/>
      <c r="F20" s="53"/>
    </row>
    <row r="21" spans="1:6" ht="12.75">
      <c r="A21" s="48" t="str">
        <f>+'[2]PARTIDAS'!$A22</f>
        <v>1002 A</v>
      </c>
      <c r="B21" s="49"/>
      <c r="C21" s="50" t="str">
        <f>+'[2]PARTIDAS'!$B22</f>
        <v>Excavacion en material suelto (en seco)</v>
      </c>
      <c r="D21" s="51" t="str">
        <f>+'[2]PARTIDAS'!$C22</f>
        <v>m3</v>
      </c>
      <c r="E21" s="52">
        <f>+'[2]PARTIDAS'!$N22</f>
        <v>10831.6125</v>
      </c>
      <c r="F21" s="53">
        <f t="shared" si="0"/>
        <v>10831.6125</v>
      </c>
    </row>
    <row r="22" spans="1:6" ht="12.75">
      <c r="A22" s="48" t="str">
        <f>+'[2]PARTIDAS'!$A23</f>
        <v>1002 B</v>
      </c>
      <c r="B22" s="49"/>
      <c r="C22" s="50" t="str">
        <f>+'[2]PARTIDAS'!$B23</f>
        <v>Excavacion en material suelto (bajo agua)</v>
      </c>
      <c r="D22" s="51" t="str">
        <f>+'[2]PARTIDAS'!$C23</f>
        <v>m3</v>
      </c>
      <c r="E22" s="52">
        <f>+'[2]PARTIDAS'!$N23</f>
        <v>9307.103500000001</v>
      </c>
      <c r="F22" s="53">
        <f t="shared" si="0"/>
        <v>9307.103500000001</v>
      </c>
    </row>
    <row r="23" spans="1:6" ht="12.75">
      <c r="A23" s="48" t="str">
        <f>+'[2]PARTIDAS'!$A24</f>
        <v>1002 C</v>
      </c>
      <c r="B23" s="49"/>
      <c r="C23" s="50" t="str">
        <f>+'[2]PARTIDAS'!$B24</f>
        <v>Relleno compactado con material seleccionado</v>
      </c>
      <c r="D23" s="51" t="str">
        <f>+'[2]PARTIDAS'!$C24</f>
        <v>m3</v>
      </c>
      <c r="E23" s="52">
        <f>+'[2]PARTIDAS'!$N24</f>
        <v>10721.324400000001</v>
      </c>
      <c r="F23" s="53">
        <f t="shared" si="0"/>
        <v>10721.324400000001</v>
      </c>
    </row>
    <row r="24" spans="1:8" ht="12.75">
      <c r="A24" s="48" t="str">
        <f>+'[2]PARTIDAS'!$A25</f>
        <v>1002 D</v>
      </c>
      <c r="B24" s="49"/>
      <c r="C24" s="50" t="str">
        <f>+'[2]PARTIDAS'!$B25</f>
        <v>Relleno compactado con material propio</v>
      </c>
      <c r="D24" s="51" t="str">
        <f>+'[2]PARTIDAS'!$C25</f>
        <v>m3</v>
      </c>
      <c r="E24" s="52">
        <f>+'[2]PARTIDAS'!$N25</f>
        <v>2061.6264</v>
      </c>
      <c r="F24" s="53">
        <f t="shared" si="0"/>
        <v>2061.6264</v>
      </c>
      <c r="H24" s="39"/>
    </row>
    <row r="25" spans="1:8" ht="12.75">
      <c r="A25" s="48" t="str">
        <f>+'[2]PARTIDAS'!$A26</f>
        <v>1002 E</v>
      </c>
      <c r="B25" s="49"/>
      <c r="C25" s="50" t="str">
        <f>+'[2]PARTIDAS'!$B26</f>
        <v>Demolición de estructuras de concreto</v>
      </c>
      <c r="D25" s="51" t="str">
        <f>+'[2]PARTIDAS'!$C26</f>
        <v>m3</v>
      </c>
      <c r="E25" s="52">
        <f>+'[2]PARTIDAS'!$N26</f>
        <v>198.8449</v>
      </c>
      <c r="F25" s="53">
        <f t="shared" si="0"/>
        <v>198.8449</v>
      </c>
      <c r="H25" s="39"/>
    </row>
    <row r="26" spans="1:6" ht="12.75">
      <c r="A26" s="48" t="str">
        <f>+'[2]PARTIDAS'!$A27</f>
        <v>1002 F</v>
      </c>
      <c r="B26" s="49"/>
      <c r="C26" s="50" t="str">
        <f>+'[2]PARTIDAS'!$B27</f>
        <v>Eliminación de material excedente</v>
      </c>
      <c r="D26" s="51" t="str">
        <f>+'[2]PARTIDAS'!$C27</f>
        <v>m3</v>
      </c>
      <c r="E26" s="52">
        <f>+'[2]PARTIDAS'!$N27</f>
        <v>19107.150825</v>
      </c>
      <c r="F26" s="53">
        <f t="shared" si="0"/>
        <v>19107.150825</v>
      </c>
    </row>
    <row r="27" spans="1:6" ht="12.75">
      <c r="A27" s="48" t="str">
        <f>+'[2]PARTIDAS'!$A28</f>
        <v>1002 G</v>
      </c>
      <c r="B27" s="49"/>
      <c r="C27" s="50" t="str">
        <f>+'[2]PARTIDAS'!$B28</f>
        <v>Desmontaje y traslado de estructura metálica</v>
      </c>
      <c r="D27" s="51" t="str">
        <f>+'[2]PARTIDAS'!$C28</f>
        <v>ton</v>
      </c>
      <c r="E27" s="52">
        <f>+'[2]PARTIDAS'!$N28</f>
        <v>11.691</v>
      </c>
      <c r="F27" s="53">
        <f t="shared" si="0"/>
        <v>11.691</v>
      </c>
    </row>
    <row r="28" spans="1:6" ht="12.75">
      <c r="A28" s="48">
        <f>+'[2]PARTIDAS'!$A29</f>
        <v>1004</v>
      </c>
      <c r="B28" s="49"/>
      <c r="C28" s="50" t="str">
        <f>+'[2]PARTIDAS'!$B29</f>
        <v>ENCOFRADOS Y DESENCOFRADOS</v>
      </c>
      <c r="D28" s="51">
        <f>+'[2]PARTIDAS'!$C29</f>
      </c>
      <c r="E28" s="52"/>
      <c r="F28" s="53"/>
    </row>
    <row r="29" spans="1:6" ht="12.75">
      <c r="A29" s="48" t="str">
        <f>+'[2]PARTIDAS'!$A30</f>
        <v>1004 A</v>
      </c>
      <c r="B29" s="49"/>
      <c r="C29" s="50" t="str">
        <f>+'[2]PARTIDAS'!$B30</f>
        <v>Encofrado no visto en Estribos ( en agua)</v>
      </c>
      <c r="D29" s="51" t="str">
        <f>+'[2]PARTIDAS'!$C30</f>
        <v>m2</v>
      </c>
      <c r="E29" s="52">
        <f>+'[2]PARTIDAS'!$N30</f>
        <v>3215.1214</v>
      </c>
      <c r="F29" s="53">
        <f t="shared" si="0"/>
        <v>3215.1214</v>
      </c>
    </row>
    <row r="30" spans="1:6" ht="12.75">
      <c r="A30" s="48" t="str">
        <f>+'[2]PARTIDAS'!$A31</f>
        <v>1004 B</v>
      </c>
      <c r="B30" s="49"/>
      <c r="C30" s="50" t="str">
        <f>+'[2]PARTIDAS'!$B31</f>
        <v>Encofrado no visto en Estribos( en seco)</v>
      </c>
      <c r="D30" s="51" t="str">
        <f>+'[2]PARTIDAS'!$C31</f>
        <v>m2</v>
      </c>
      <c r="E30" s="52">
        <f>+'[2]PARTIDAS'!$N31</f>
        <v>2975.1889999999994</v>
      </c>
      <c r="F30" s="53">
        <f t="shared" si="0"/>
        <v>2975.1889999999994</v>
      </c>
    </row>
    <row r="31" spans="1:6" ht="12.75">
      <c r="A31" s="48" t="str">
        <f>+'[2]PARTIDAS'!$A32</f>
        <v>1004 C</v>
      </c>
      <c r="B31" s="49"/>
      <c r="C31" s="50" t="str">
        <f>+'[2]PARTIDAS'!$B32</f>
        <v>Encofrado caravista en Estribos ( en seco)</v>
      </c>
      <c r="D31" s="51" t="str">
        <f>+'[2]PARTIDAS'!$C32</f>
        <v>m2</v>
      </c>
      <c r="E31" s="52">
        <f>+'[2]PARTIDAS'!$N32</f>
        <v>3036.1929999999998</v>
      </c>
      <c r="F31" s="53">
        <f t="shared" si="0"/>
        <v>3036.1929999999998</v>
      </c>
    </row>
    <row r="32" spans="1:6" ht="12.75">
      <c r="A32" s="48" t="str">
        <f>+'[2]PARTIDAS'!$A33</f>
        <v>1004 D</v>
      </c>
      <c r="B32" s="49"/>
      <c r="C32" s="50" t="str">
        <f>+'[2]PARTIDAS'!$B33</f>
        <v>Encofrado Losa de Aproximacion ( en seco)</v>
      </c>
      <c r="D32" s="51" t="str">
        <f>+'[2]PARTIDAS'!$C33</f>
        <v>m2</v>
      </c>
      <c r="E32" s="52">
        <f>+'[2]PARTIDAS'!$N33</f>
        <v>193.526</v>
      </c>
      <c r="F32" s="53">
        <f t="shared" si="0"/>
        <v>193.526</v>
      </c>
    </row>
    <row r="33" spans="1:6" ht="12.75">
      <c r="A33" s="48" t="str">
        <f>+'[2]PARTIDAS'!$A34</f>
        <v>1004 E</v>
      </c>
      <c r="B33" s="49"/>
      <c r="C33" s="50" t="str">
        <f>+'[2]PARTIDAS'!$B34</f>
        <v>Encofrados de losa, veredas y parapetos</v>
      </c>
      <c r="D33" s="51" t="str">
        <f>+'[2]PARTIDAS'!$C34</f>
        <v>m2</v>
      </c>
      <c r="E33" s="52">
        <f>+'[2]PARTIDAS'!$N34</f>
        <v>3366.4469</v>
      </c>
      <c r="F33" s="53">
        <f t="shared" si="0"/>
        <v>3366.4469</v>
      </c>
    </row>
    <row r="34" spans="1:6" ht="12.75">
      <c r="A34" s="48" t="str">
        <f>+'[2]PARTIDAS'!$A35</f>
        <v>1004 F</v>
      </c>
      <c r="B34" s="49"/>
      <c r="C34" s="50" t="str">
        <f>+'[2]PARTIDAS'!$B35</f>
        <v>Falso Puente</v>
      </c>
      <c r="D34" s="51" t="str">
        <f>+'[2]PARTIDAS'!$C35</f>
        <v>m</v>
      </c>
      <c r="E34" s="52">
        <f>+'[2]PARTIDAS'!$N35</f>
        <v>117</v>
      </c>
      <c r="F34" s="53">
        <f t="shared" si="0"/>
        <v>117</v>
      </c>
    </row>
    <row r="35" spans="1:6" ht="12.75">
      <c r="A35" s="48">
        <f>+'[2]PARTIDAS'!$A36</f>
        <v>1003</v>
      </c>
      <c r="B35" s="49"/>
      <c r="C35" s="50" t="str">
        <f>+'[2]PARTIDAS'!$B36</f>
        <v>CONCRETO</v>
      </c>
      <c r="D35" s="51">
        <f>+'[2]PARTIDAS'!$C36</f>
        <v>0</v>
      </c>
      <c r="E35" s="52"/>
      <c r="F35" s="53"/>
    </row>
    <row r="36" spans="1:6" ht="12.75">
      <c r="A36" s="48" t="str">
        <f>+'[2]PARTIDAS'!$A37</f>
        <v>1003 A</v>
      </c>
      <c r="B36" s="49"/>
      <c r="C36" s="50" t="str">
        <f>+'[2]PARTIDAS'!$B37</f>
        <v>Concreto f´c=100 kg/cm2 (solado)</v>
      </c>
      <c r="D36" s="51" t="str">
        <f>+'[2]PARTIDAS'!$C37</f>
        <v>m3</v>
      </c>
      <c r="E36" s="52">
        <f>+'[2]PARTIDAS'!$N37</f>
        <v>194.08334999999997</v>
      </c>
      <c r="F36" s="53">
        <f t="shared" si="0"/>
        <v>194.08334999999997</v>
      </c>
    </row>
    <row r="37" spans="1:6" ht="12.75">
      <c r="A37" s="48" t="str">
        <f>+'[2]PARTIDAS'!$A38</f>
        <v>1003 B</v>
      </c>
      <c r="B37" s="49"/>
      <c r="C37" s="50" t="str">
        <f>+'[2]PARTIDAS'!$B38</f>
        <v>Concreto f´c=210 kg/cm2 (en agua)</v>
      </c>
      <c r="D37" s="51" t="str">
        <f>+'[2]PARTIDAS'!$C38</f>
        <v>m3</v>
      </c>
      <c r="E37" s="52">
        <f>+'[2]PARTIDAS'!$N38</f>
        <v>2285.74708</v>
      </c>
      <c r="F37" s="53">
        <f t="shared" si="0"/>
        <v>2285.74708</v>
      </c>
    </row>
    <row r="38" spans="1:6" ht="12.75">
      <c r="A38" s="48" t="str">
        <f>+'[2]PARTIDAS'!$A39</f>
        <v>1003 C</v>
      </c>
      <c r="B38" s="49"/>
      <c r="C38" s="50" t="str">
        <f>+'[2]PARTIDAS'!$B39</f>
        <v>Concreto f´c=210 kg/cm2 (en seco)</v>
      </c>
      <c r="D38" s="51" t="str">
        <f>+'[2]PARTIDAS'!$C39</f>
        <v>m3</v>
      </c>
      <c r="E38" s="52">
        <f>+'[2]PARTIDAS'!$N39</f>
        <v>2014.07368</v>
      </c>
      <c r="F38" s="53">
        <f t="shared" si="0"/>
        <v>2014.07368</v>
      </c>
    </row>
    <row r="39" spans="1:6" ht="12.75">
      <c r="A39" s="48" t="str">
        <f>+'[2]PARTIDAS'!$A40</f>
        <v>1003 D</v>
      </c>
      <c r="B39" s="49"/>
      <c r="C39" s="50" t="str">
        <f>+'[2]PARTIDAS'!$B40</f>
        <v>Concreto f´c=280 kg/cm2 (losa) </v>
      </c>
      <c r="D39" s="51" t="str">
        <f>+'[2]PARTIDAS'!$C40</f>
        <v>m3</v>
      </c>
      <c r="E39" s="52">
        <f>+'[2]PARTIDAS'!$N40</f>
        <v>740.3806999999999</v>
      </c>
      <c r="F39" s="53">
        <f t="shared" si="0"/>
        <v>740.3806999999999</v>
      </c>
    </row>
    <row r="40" spans="1:6" ht="12.75">
      <c r="A40" s="48" t="str">
        <f>+'[2]PARTIDAS'!$A41</f>
        <v>1003 E</v>
      </c>
      <c r="B40" s="49"/>
      <c r="C40" s="50" t="str">
        <f>+'[2]PARTIDAS'!$B41</f>
        <v>Concreto f´c=280 kg/cm2 (en agua)</v>
      </c>
      <c r="D40" s="51" t="str">
        <f>+'[2]PARTIDAS'!$C41</f>
        <v>m3</v>
      </c>
      <c r="E40" s="52">
        <f>+'[2]PARTIDAS'!$N41</f>
        <v>654.63</v>
      </c>
      <c r="F40" s="53">
        <f t="shared" si="0"/>
        <v>654.63</v>
      </c>
    </row>
    <row r="41" spans="1:6" ht="12.75">
      <c r="A41" s="48" t="str">
        <f>+'[2]PARTIDAS'!$A42</f>
        <v>1003 F</v>
      </c>
      <c r="B41" s="49"/>
      <c r="C41" s="50" t="str">
        <f>+'[2]PARTIDAS'!$B42</f>
        <v>Concreto f´c=210 kg/cm2 (vereda, parapeto y losa de aproximación) </v>
      </c>
      <c r="D41" s="51" t="str">
        <f>+'[2]PARTIDAS'!$C42</f>
        <v>m3</v>
      </c>
      <c r="E41" s="52">
        <f>+'[2]PARTIDAS'!$N42</f>
        <v>182.98988999999997</v>
      </c>
      <c r="F41" s="53">
        <f t="shared" si="0"/>
        <v>182.98988999999997</v>
      </c>
    </row>
    <row r="42" spans="1:6" ht="12.75">
      <c r="A42" s="48" t="str">
        <f>+'[2]PARTIDAS'!$A43</f>
        <v>1003 G</v>
      </c>
      <c r="B42" s="49"/>
      <c r="C42" s="50" t="str">
        <f>+'[2]PARTIDAS'!$B43</f>
        <v>Concreto f´c=450 kg/cm2</v>
      </c>
      <c r="D42" s="51" t="str">
        <f>+'[2]PARTIDAS'!$C43</f>
        <v>m3</v>
      </c>
      <c r="E42" s="52">
        <f>+'[2]PARTIDAS'!$N43</f>
        <v>43.8</v>
      </c>
      <c r="F42" s="53">
        <f t="shared" si="0"/>
        <v>43.8</v>
      </c>
    </row>
    <row r="43" spans="1:6" ht="12.75">
      <c r="A43" s="48">
        <f>+'[2]PARTIDAS'!$A44</f>
        <v>1005</v>
      </c>
      <c r="B43" s="49"/>
      <c r="C43" s="50" t="str">
        <f>+'[2]PARTIDAS'!$B44</f>
        <v>ACERO</v>
      </c>
      <c r="D43" s="51"/>
      <c r="E43" s="52"/>
      <c r="F43" s="53"/>
    </row>
    <row r="44" spans="1:6" ht="12.75">
      <c r="A44" s="48" t="str">
        <f>+'[2]PARTIDAS'!$A45</f>
        <v>1005 A</v>
      </c>
      <c r="B44" s="49"/>
      <c r="C44" s="50" t="str">
        <f>+'[2]PARTIDAS'!$B45</f>
        <v>Acero de refuerzo G-60 / fy=4200 kg/cm2</v>
      </c>
      <c r="D44" s="51" t="str">
        <f>+'[2]PARTIDAS'!$C45</f>
        <v>kg</v>
      </c>
      <c r="E44" s="52">
        <f>+'[2]PARTIDAS'!$N45</f>
        <v>567130.46</v>
      </c>
      <c r="F44" s="53">
        <f t="shared" si="0"/>
        <v>567130.46</v>
      </c>
    </row>
    <row r="45" spans="1:6" ht="12.75">
      <c r="A45" s="48">
        <f>+'[2]PARTIDAS'!$A46</f>
        <v>1006</v>
      </c>
      <c r="B45" s="49"/>
      <c r="C45" s="50" t="str">
        <f>+'[2]PARTIDAS'!$B46</f>
        <v>FABRICACION Y LANZAMIENTO DE VIGAS  METALICA</v>
      </c>
      <c r="D45" s="51"/>
      <c r="E45" s="52"/>
      <c r="F45" s="53"/>
    </row>
    <row r="46" spans="1:6" ht="12.75">
      <c r="A46" s="48" t="str">
        <f>+'[2]PARTIDAS'!$A47</f>
        <v>1006 A</v>
      </c>
      <c r="B46" s="49"/>
      <c r="C46" s="50" t="str">
        <f>+'[2]PARTIDAS'!$B47</f>
        <v>Fabricación de es Estructura Metalica</v>
      </c>
      <c r="D46" s="51" t="str">
        <f>+'[2]PARTIDAS'!$C47</f>
        <v>ton</v>
      </c>
      <c r="E46" s="52">
        <f>+'[2]PARTIDAS'!$N47</f>
        <v>27.42231652</v>
      </c>
      <c r="F46" s="53">
        <f t="shared" si="0"/>
        <v>27.42231652</v>
      </c>
    </row>
    <row r="47" spans="1:6" ht="12.75">
      <c r="A47" s="48" t="str">
        <f>+'[2]PARTIDAS'!$A48</f>
        <v>1006 B</v>
      </c>
      <c r="B47" s="49"/>
      <c r="C47" s="50" t="str">
        <f>+'[2]PARTIDAS'!$B48</f>
        <v>Transporte de estructura metálica Lima -obra</v>
      </c>
      <c r="D47" s="51" t="str">
        <f>+'[2]PARTIDAS'!$C48</f>
        <v>ton</v>
      </c>
      <c r="E47" s="52">
        <f>+'[2]PARTIDAS'!$N48</f>
        <v>29.85113652</v>
      </c>
      <c r="F47" s="53">
        <f t="shared" si="0"/>
        <v>29.85113652</v>
      </c>
    </row>
    <row r="48" spans="1:6" ht="12.75">
      <c r="A48" s="48" t="str">
        <f>+'[2]PARTIDAS'!$A49</f>
        <v>1006 C</v>
      </c>
      <c r="B48" s="49"/>
      <c r="C48" s="50" t="str">
        <f>+'[2]PARTIDAS'!$B49</f>
        <v>Transporte de herramientas y equipos de montaje y lanz. Lima a obra</v>
      </c>
      <c r="D48" s="51" t="str">
        <f>+'[2]PARTIDAS'!$C49</f>
        <v>ton</v>
      </c>
      <c r="E48" s="52">
        <f>+'[2]PARTIDAS'!$N49</f>
        <v>5.300000000000001</v>
      </c>
      <c r="F48" s="53">
        <f t="shared" si="0"/>
        <v>5.300000000000001</v>
      </c>
    </row>
    <row r="49" spans="1:6" ht="12.75">
      <c r="A49" s="48" t="str">
        <f>+'[2]PARTIDAS'!$A50</f>
        <v>1006 D</v>
      </c>
      <c r="B49" s="49"/>
      <c r="C49" s="50" t="str">
        <f>+'[2]PARTIDAS'!$B50</f>
        <v>Apoyos provisionales para lanzamiento de estructura metálica</v>
      </c>
      <c r="D49" s="51" t="str">
        <f>+'[2]PARTIDAS'!$C50</f>
        <v>und</v>
      </c>
      <c r="E49" s="52">
        <f>+'[2]PARTIDAS'!$N50</f>
        <v>2</v>
      </c>
      <c r="F49" s="53">
        <f t="shared" si="0"/>
        <v>2</v>
      </c>
    </row>
    <row r="50" spans="1:6" ht="12.75">
      <c r="A50" s="48" t="str">
        <f>+'[2]PARTIDAS'!$A51</f>
        <v>1006 E</v>
      </c>
      <c r="B50" s="49"/>
      <c r="C50" s="50" t="str">
        <f>+'[2]PARTIDAS'!$B51</f>
        <v>Montaje y lanzamiento de estructura metálica</v>
      </c>
      <c r="D50" s="51" t="str">
        <f>+'[2]PARTIDAS'!$C51</f>
        <v>ton</v>
      </c>
      <c r="E50" s="52">
        <f>+'[2]PARTIDAS'!$N51</f>
        <v>27.42231652</v>
      </c>
      <c r="F50" s="53">
        <f t="shared" si="0"/>
        <v>27.42231652</v>
      </c>
    </row>
    <row r="51" spans="1:6" ht="12.75">
      <c r="A51" s="48" t="str">
        <f>+'[2]PARTIDAS'!$A52</f>
        <v>1006 F</v>
      </c>
      <c r="B51" s="49"/>
      <c r="C51" s="50" t="str">
        <f>+'[2]PARTIDAS'!$B52</f>
        <v>Transporte de herramientas y equipos de montaje y lanz. de obra a Lima</v>
      </c>
      <c r="D51" s="51" t="str">
        <f>+'[2]PARTIDAS'!$C52</f>
        <v>ton</v>
      </c>
      <c r="E51" s="52">
        <f>+'[2]PARTIDAS'!$N52</f>
        <v>5.300000000000001</v>
      </c>
      <c r="F51" s="53">
        <f t="shared" si="0"/>
        <v>5.300000000000001</v>
      </c>
    </row>
    <row r="52" spans="1:6" ht="12.75">
      <c r="A52" s="48" t="str">
        <f>+'[2]PARTIDAS'!$A53</f>
        <v>1006 G</v>
      </c>
      <c r="B52" s="49"/>
      <c r="C52" s="50" t="str">
        <f>+'[2]PARTIDAS'!$B53</f>
        <v>Pintura de estructura metálica</v>
      </c>
      <c r="D52" s="51" t="str">
        <f>+'[2]PARTIDAS'!$C53</f>
        <v>ton</v>
      </c>
      <c r="E52" s="52">
        <f>+'[2]PARTIDAS'!$N53</f>
        <v>27.42231652</v>
      </c>
      <c r="F52" s="53">
        <f t="shared" si="0"/>
        <v>27.42231652</v>
      </c>
    </row>
    <row r="53" spans="1:6" ht="12.75">
      <c r="A53" s="48">
        <f>+'[2]PARTIDAS'!$A54</f>
        <v>1007</v>
      </c>
      <c r="B53" s="49"/>
      <c r="C53" s="50" t="str">
        <f>+'[2]PARTIDAS'!$B54</f>
        <v>VARIOS</v>
      </c>
      <c r="D53" s="51">
        <f>+'[2]PARTIDAS'!$C54</f>
      </c>
      <c r="E53" s="52"/>
      <c r="F53" s="53"/>
    </row>
    <row r="54" spans="1:6" ht="12.75">
      <c r="A54" s="48" t="str">
        <f>+'[2]PARTIDAS'!$A55</f>
        <v>1007 A</v>
      </c>
      <c r="B54" s="49"/>
      <c r="C54" s="50" t="str">
        <f>+'[2]PARTIDAS'!$B55</f>
        <v>Juntas de dilatacion metalica</v>
      </c>
      <c r="D54" s="51" t="str">
        <f>+'[2]PARTIDAS'!$C55</f>
        <v>m</v>
      </c>
      <c r="E54" s="52">
        <f>+'[2]PARTIDAS'!$N55</f>
        <v>163.07999999999998</v>
      </c>
      <c r="F54" s="53">
        <f t="shared" si="0"/>
        <v>163.07999999999998</v>
      </c>
    </row>
    <row r="55" spans="1:6" ht="12.75">
      <c r="A55" s="48" t="str">
        <f>+'[2]PARTIDAS'!$A56</f>
        <v>1007 B</v>
      </c>
      <c r="B55" s="49"/>
      <c r="C55" s="50" t="str">
        <f>+'[2]PARTIDAS'!$B56</f>
        <v>Apoyo de neopreno (45x45x14 cm)</v>
      </c>
      <c r="D55" s="51" t="str">
        <f>+'[2]PARTIDAS'!$C56</f>
        <v>und</v>
      </c>
      <c r="E55" s="52">
        <f>+'[2]PARTIDAS'!$N56</f>
        <v>80</v>
      </c>
      <c r="F55" s="53">
        <f t="shared" si="0"/>
        <v>80</v>
      </c>
    </row>
    <row r="56" spans="1:6" ht="12.75">
      <c r="A56" s="48" t="str">
        <f>+'[2]PARTIDAS'!$A57</f>
        <v>1007 C</v>
      </c>
      <c r="B56" s="49"/>
      <c r="C56" s="50" t="str">
        <f>+'[2]PARTIDAS'!$B57</f>
        <v>Tubos de drenaje PVC D = 4" x 0.50 m</v>
      </c>
      <c r="D56" s="51" t="str">
        <f>+'[2]PARTIDAS'!$C57</f>
        <v>und</v>
      </c>
      <c r="E56" s="52">
        <f>+'[2]PARTIDAS'!$N57</f>
        <v>40</v>
      </c>
      <c r="F56" s="53">
        <f t="shared" si="0"/>
        <v>40</v>
      </c>
    </row>
    <row r="57" spans="1:6" ht="12.75">
      <c r="A57" s="48" t="str">
        <f>+'[2]PARTIDAS'!$A58</f>
        <v>1007 D</v>
      </c>
      <c r="B57" s="49"/>
      <c r="C57" s="50" t="str">
        <f>+'[2]PARTIDAS'!$B58</f>
        <v>Tubos PVC D = 6" x L</v>
      </c>
      <c r="D57" s="51" t="str">
        <f>+'[2]PARTIDAS'!$C58</f>
        <v>ml</v>
      </c>
      <c r="E57" s="52">
        <f>+'[2]PARTIDAS'!$N58</f>
        <v>494.18999999999994</v>
      </c>
      <c r="F57" s="53">
        <f t="shared" si="0"/>
        <v>494.18999999999994</v>
      </c>
    </row>
    <row r="58" spans="1:6" ht="12.75">
      <c r="A58" s="48" t="str">
        <f>+'[2]PARTIDAS'!$A59</f>
        <v>1007 E</v>
      </c>
      <c r="B58" s="49"/>
      <c r="C58" s="50" t="str">
        <f>+'[2]PARTIDAS'!$B59</f>
        <v>Acabado de veredas</v>
      </c>
      <c r="D58" s="51" t="str">
        <f>+'[2]PARTIDAS'!$C59</f>
        <v>m</v>
      </c>
      <c r="E58" s="52">
        <f>+'[2]PARTIDAS'!$N59</f>
        <v>360.656</v>
      </c>
      <c r="F58" s="53">
        <f t="shared" si="0"/>
        <v>360.656</v>
      </c>
    </row>
    <row r="59" spans="1:6" ht="12.75">
      <c r="A59" s="48" t="str">
        <f>+'[2]PARTIDAS'!$A60</f>
        <v>1007 F</v>
      </c>
      <c r="B59" s="49"/>
      <c r="C59" s="50" t="str">
        <f>+'[2]PARTIDAS'!$B60</f>
        <v>Colocacion de baranda metalica (Incluye Pintura)</v>
      </c>
      <c r="D59" s="51" t="str">
        <f>+'[2]PARTIDAS'!$C60</f>
        <v>m</v>
      </c>
      <c r="E59" s="52">
        <f>+'[2]PARTIDAS'!$N60</f>
        <v>313.89000000000004</v>
      </c>
      <c r="F59" s="53">
        <f t="shared" si="0"/>
        <v>313.89000000000004</v>
      </c>
    </row>
    <row r="60" spans="1:6" ht="12.75">
      <c r="A60" s="48" t="str">
        <f>+'[2]PARTIDAS'!$A61</f>
        <v>1007 H</v>
      </c>
      <c r="B60" s="49"/>
      <c r="C60" s="50" t="str">
        <f>+'[2]PARTIDAS'!$B61</f>
        <v>Riego de liga</v>
      </c>
      <c r="D60" s="51" t="str">
        <f>+'[2]PARTIDAS'!$C61</f>
        <v>m2</v>
      </c>
      <c r="E60" s="52">
        <f>+'[2]PARTIDAS'!$N61</f>
        <v>1916.6770999999999</v>
      </c>
      <c r="F60" s="53">
        <f t="shared" si="0"/>
        <v>1916.6770999999999</v>
      </c>
    </row>
    <row r="61" spans="1:6" ht="12.75">
      <c r="A61" s="48" t="str">
        <f>+'[2]PARTIDAS'!$A62</f>
        <v>1007 I</v>
      </c>
      <c r="B61" s="49"/>
      <c r="C61" s="50" t="str">
        <f>+'[2]PARTIDAS'!$B62</f>
        <v>Carpeta asfaltica (e=5cm)</v>
      </c>
      <c r="D61" s="51" t="str">
        <f>+'[2]PARTIDAS'!$C62</f>
        <v>m2</v>
      </c>
      <c r="E61" s="52">
        <f>+'[2]PARTIDAS'!$N62</f>
        <v>1914.6770999999999</v>
      </c>
      <c r="F61" s="53">
        <f t="shared" si="0"/>
        <v>1914.6770999999999</v>
      </c>
    </row>
    <row r="62" spans="1:6" ht="12.75">
      <c r="A62" s="48" t="str">
        <f>+'[2]PARTIDAS'!$A63</f>
        <v>1007 K</v>
      </c>
      <c r="B62" s="49"/>
      <c r="C62" s="50" t="str">
        <f>+'[2]PARTIDAS'!$B63</f>
        <v>   Bruñas rompe aguas en losa</v>
      </c>
      <c r="D62" s="51" t="str">
        <f>+'[2]PARTIDAS'!$C63</f>
        <v>m</v>
      </c>
      <c r="E62" s="52">
        <f>+'[2]PARTIDAS'!$N63</f>
        <v>82.49</v>
      </c>
      <c r="F62" s="53">
        <f t="shared" si="0"/>
        <v>82.49</v>
      </c>
    </row>
    <row r="63" spans="1:6" ht="12.75">
      <c r="A63" s="48" t="str">
        <f>+'[2]PARTIDAS'!$A64</f>
        <v>1007.M</v>
      </c>
      <c r="B63" s="49"/>
      <c r="C63" s="50" t="str">
        <f>+'[2]PARTIDAS'!$B64</f>
        <v>Cable postensado para vigas</v>
      </c>
      <c r="D63" s="51" t="str">
        <f>+'[2]PARTIDAS'!$C64</f>
        <v>ton - m</v>
      </c>
      <c r="E63" s="52">
        <f>+'[2]PARTIDAS'!$N64</f>
        <v>36463.5</v>
      </c>
      <c r="F63" s="53">
        <f t="shared" si="0"/>
        <v>36463.5</v>
      </c>
    </row>
    <row r="64" spans="1:6" ht="12.75">
      <c r="A64" s="48" t="str">
        <f>+'[2]PARTIDAS'!$A65</f>
        <v>1007.N</v>
      </c>
      <c r="B64" s="49"/>
      <c r="C64" s="50" t="str">
        <f>+'[2]PARTIDAS'!$B65</f>
        <v>Izaje y colocación de vigas postensadas</v>
      </c>
      <c r="D64" s="51" t="str">
        <f>+'[2]PARTIDAS'!$C65</f>
        <v>ton</v>
      </c>
      <c r="E64" s="52">
        <f>+'[2]PARTIDAS'!$N65</f>
        <v>112.25</v>
      </c>
      <c r="F64" s="53">
        <f t="shared" si="0"/>
        <v>112.25</v>
      </c>
    </row>
    <row r="65" spans="1:6" ht="12.75">
      <c r="A65" s="48">
        <f>+'[2]PARTIDAS'!$A66</f>
        <v>1008</v>
      </c>
      <c r="B65" s="49"/>
      <c r="C65" s="50" t="str">
        <f>+'[2]PARTIDAS'!$B66</f>
        <v>VARIOS</v>
      </c>
      <c r="D65" s="51"/>
      <c r="E65" s="52"/>
      <c r="F65" s="53"/>
    </row>
    <row r="66" spans="1:6" ht="12.75">
      <c r="A66" s="48" t="str">
        <f>+'[2]PARTIDAS'!$A67</f>
        <v>1008 A</v>
      </c>
      <c r="B66" s="49"/>
      <c r="C66" s="50" t="str">
        <f>+'[2]PARTIDAS'!$B67</f>
        <v>Enrocado de protección </v>
      </c>
      <c r="D66" s="51"/>
      <c r="E66" s="52"/>
      <c r="F66" s="53"/>
    </row>
    <row r="67" spans="1:6" ht="12.75">
      <c r="A67" s="48" t="str">
        <f>+'[2]PARTIDAS'!$A68</f>
        <v>1008 A.1</v>
      </c>
      <c r="B67" s="49"/>
      <c r="C67" s="50" t="str">
        <f>+'[2]PARTIDAS'!$B68</f>
        <v>Excav. Mat. Suelto con Bolonería para colocación de enrocado (en agua)</v>
      </c>
      <c r="D67" s="51" t="str">
        <f>+'[2]PARTIDAS'!$C68</f>
        <v>m3</v>
      </c>
      <c r="E67" s="52">
        <f>+'[2]PARTIDAS'!$N68</f>
        <v>991.7</v>
      </c>
      <c r="F67" s="53">
        <f t="shared" si="0"/>
        <v>991.7</v>
      </c>
    </row>
    <row r="68" spans="1:6" ht="12.75">
      <c r="A68" s="48" t="str">
        <f>+'[2]PARTIDAS'!$A69</f>
        <v>1008 A.2</v>
      </c>
      <c r="B68" s="49"/>
      <c r="C68" s="50" t="str">
        <f>+'[2]PARTIDAS'!$B69</f>
        <v>Relleno con material propio para enrocado</v>
      </c>
      <c r="D68" s="51" t="str">
        <f>+'[2]PARTIDAS'!$C69</f>
        <v>m3</v>
      </c>
      <c r="E68" s="52">
        <f>+'[2]PARTIDAS'!$N69</f>
        <v>586.5</v>
      </c>
      <c r="F68" s="53">
        <f t="shared" si="0"/>
        <v>586.5</v>
      </c>
    </row>
    <row r="69" spans="1:6" ht="12.75">
      <c r="A69" s="48" t="str">
        <f>+'[2]PARTIDAS'!$A70</f>
        <v>1008 A.3</v>
      </c>
      <c r="B69" s="49"/>
      <c r="C69" s="50" t="str">
        <f>+'[2]PARTIDAS'!$B70</f>
        <v>Enrocado</v>
      </c>
      <c r="D69" s="51" t="str">
        <f>+'[2]PARTIDAS'!$C70</f>
        <v>m3</v>
      </c>
      <c r="E69" s="52">
        <f>+'[2]PARTIDAS'!$N70</f>
        <v>1293.3</v>
      </c>
      <c r="F69" s="53">
        <f t="shared" si="0"/>
        <v>1293.3</v>
      </c>
    </row>
    <row r="70" spans="1:6" ht="12.75">
      <c r="A70" s="48"/>
      <c r="B70" s="49"/>
      <c r="C70" s="50"/>
      <c r="D70" s="47"/>
      <c r="E70" s="52"/>
      <c r="F70" s="53"/>
    </row>
  </sheetData>
  <mergeCells count="6">
    <mergeCell ref="A5:F5"/>
    <mergeCell ref="E8:E9"/>
    <mergeCell ref="F8:F9"/>
    <mergeCell ref="A8:B9"/>
    <mergeCell ref="C8:C9"/>
    <mergeCell ref="D8:D9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19"/>
  <sheetViews>
    <sheetView workbookViewId="0" topLeftCell="A1">
      <selection activeCell="E15" sqref="E15"/>
    </sheetView>
  </sheetViews>
  <sheetFormatPr defaultColWidth="11.421875" defaultRowHeight="12.75"/>
  <cols>
    <col min="1" max="1" width="13.00390625" style="0" customWidth="1"/>
    <col min="2" max="2" width="3.421875" style="0" customWidth="1"/>
    <col min="3" max="3" width="37.8515625" style="0" customWidth="1"/>
    <col min="5" max="6" width="20.7109375" style="0" customWidth="1"/>
  </cols>
  <sheetData>
    <row r="1" spans="1:3" ht="12.75">
      <c r="A1" s="40" t="s">
        <v>2</v>
      </c>
      <c r="B1" s="3" t="s">
        <v>4</v>
      </c>
      <c r="C1" s="42" t="str">
        <f>+proyecto!C1</f>
        <v>ESTUDIO DEFINITIVO PARA LA CONSTRUCCIÓN Y MEJORAMIENTO DE LA CARRETERA CUSCO - QUILLABAMBA</v>
      </c>
    </row>
    <row r="2" spans="1:3" ht="12.75">
      <c r="A2" s="40"/>
      <c r="B2" s="3"/>
      <c r="C2" s="42" t="str">
        <f>+proyecto!C2</f>
        <v>TRAMO: ALFAMAYO - CHAULLAY - QUILLABAMBA</v>
      </c>
    </row>
    <row r="3" spans="1:3" ht="12.75">
      <c r="A3" s="40" t="s">
        <v>3</v>
      </c>
      <c r="B3" s="3" t="s">
        <v>4</v>
      </c>
      <c r="C3" s="42" t="str">
        <f>+proyecto!C3</f>
        <v>CONSORCIO LAGESA - INGEDISA</v>
      </c>
    </row>
    <row r="4" spans="1:3" ht="12.75">
      <c r="A4" s="1"/>
      <c r="B4" s="3"/>
      <c r="C4" s="2"/>
    </row>
    <row r="5" spans="1:6" ht="15">
      <c r="A5" s="72" t="s">
        <v>50</v>
      </c>
      <c r="B5" s="72"/>
      <c r="C5" s="72"/>
      <c r="D5" s="72"/>
      <c r="E5" s="72"/>
      <c r="F5" s="72"/>
    </row>
    <row r="8" spans="1:6" ht="12.75">
      <c r="A8" s="76" t="s">
        <v>7</v>
      </c>
      <c r="B8" s="78"/>
      <c r="C8" s="76" t="s">
        <v>8</v>
      </c>
      <c r="D8" s="73" t="s">
        <v>9</v>
      </c>
      <c r="E8" s="73" t="s">
        <v>59</v>
      </c>
      <c r="F8" s="73" t="s">
        <v>6</v>
      </c>
    </row>
    <row r="9" spans="1:6" ht="12.75">
      <c r="A9" s="79"/>
      <c r="B9" s="80"/>
      <c r="C9" s="77"/>
      <c r="D9" s="75" t="s">
        <v>9</v>
      </c>
      <c r="E9" s="81"/>
      <c r="F9" s="74"/>
    </row>
    <row r="10" spans="1:6" ht="12.75">
      <c r="A10" s="5"/>
      <c r="B10" s="6"/>
      <c r="C10" s="18"/>
      <c r="D10" s="6"/>
      <c r="E10" s="18"/>
      <c r="F10" s="7"/>
    </row>
    <row r="11" spans="1:6" ht="12.75">
      <c r="A11" s="8">
        <v>101</v>
      </c>
      <c r="B11" s="9" t="s">
        <v>44</v>
      </c>
      <c r="C11" s="19" t="s">
        <v>52</v>
      </c>
      <c r="D11" s="10" t="s">
        <v>53</v>
      </c>
      <c r="E11" s="21">
        <v>1</v>
      </c>
      <c r="F11" s="12">
        <f>SUM(E11:E11)</f>
        <v>1</v>
      </c>
    </row>
    <row r="12" spans="1:6" ht="12.75">
      <c r="A12" s="8"/>
      <c r="B12" s="9"/>
      <c r="C12" s="19"/>
      <c r="D12" s="10"/>
      <c r="E12" s="21"/>
      <c r="F12" s="12"/>
    </row>
    <row r="13" spans="1:6" ht="12.75">
      <c r="A13" s="8">
        <v>102</v>
      </c>
      <c r="B13" s="9" t="s">
        <v>44</v>
      </c>
      <c r="C13" s="19" t="s">
        <v>60</v>
      </c>
      <c r="D13" s="10" t="s">
        <v>53</v>
      </c>
      <c r="E13" s="43">
        <v>1</v>
      </c>
      <c r="F13" s="12">
        <f>+E13</f>
        <v>1</v>
      </c>
    </row>
    <row r="14" spans="1:6" ht="12.75">
      <c r="A14" s="8"/>
      <c r="B14" s="9"/>
      <c r="C14" s="19"/>
      <c r="D14" s="10"/>
      <c r="E14" s="21"/>
      <c r="F14" s="12"/>
    </row>
    <row r="15" spans="1:6" ht="13.5" customHeight="1">
      <c r="A15" s="8">
        <v>103</v>
      </c>
      <c r="B15" s="9" t="s">
        <v>44</v>
      </c>
      <c r="C15" s="19" t="s">
        <v>51</v>
      </c>
      <c r="D15" s="10" t="s">
        <v>53</v>
      </c>
      <c r="E15" s="21">
        <v>1</v>
      </c>
      <c r="F15" s="12">
        <v>1</v>
      </c>
    </row>
    <row r="16" spans="1:6" ht="13.5" customHeight="1">
      <c r="A16" s="8"/>
      <c r="B16" s="9"/>
      <c r="C16" s="19"/>
      <c r="D16" s="10"/>
      <c r="E16" s="21"/>
      <c r="F16" s="12"/>
    </row>
    <row r="17" spans="1:6" ht="12.75">
      <c r="A17" s="14"/>
      <c r="B17" s="15"/>
      <c r="C17" s="20"/>
      <c r="D17" s="15"/>
      <c r="E17" s="20"/>
      <c r="F17" s="16"/>
    </row>
    <row r="19" ht="12.75">
      <c r="C19" s="9"/>
    </row>
  </sheetData>
  <mergeCells count="6">
    <mergeCell ref="A5:F5"/>
    <mergeCell ref="F8:F9"/>
    <mergeCell ref="D8:D9"/>
    <mergeCell ref="C8:C9"/>
    <mergeCell ref="A8:B9"/>
    <mergeCell ref="E8:E9"/>
  </mergeCells>
  <printOptions horizontalCentered="1"/>
  <pageMargins left="0.7874015748031497" right="0.7874015748031497" top="0.984251968503937" bottom="0.984251968503937" header="0" footer="0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1"/>
  <sheetViews>
    <sheetView workbookViewId="0" topLeftCell="A7">
      <selection activeCell="E28" sqref="E28"/>
    </sheetView>
  </sheetViews>
  <sheetFormatPr defaultColWidth="11.421875" defaultRowHeight="12.75"/>
  <cols>
    <col min="1" max="1" width="13.00390625" style="0" customWidth="1"/>
    <col min="2" max="2" width="3.421875" style="0" customWidth="1"/>
    <col min="3" max="3" width="46.7109375" style="0" customWidth="1"/>
    <col min="5" max="6" width="20.7109375" style="0" customWidth="1"/>
  </cols>
  <sheetData>
    <row r="1" spans="1:3" ht="12.75">
      <c r="A1" s="40" t="s">
        <v>2</v>
      </c>
      <c r="B1" s="41" t="s">
        <v>4</v>
      </c>
      <c r="C1" s="44" t="str">
        <f>+proyecto!C1</f>
        <v>ESTUDIO DEFINITIVO PARA LA CONSTRUCCIÓN Y MEJORAMIENTO DE LA CARRETERA CUSCO - QUILLABAMBA</v>
      </c>
    </row>
    <row r="2" spans="1:3" ht="12.75">
      <c r="A2" s="40"/>
      <c r="B2" s="41"/>
      <c r="C2" s="44" t="str">
        <f>+proyecto!C2</f>
        <v>TRAMO: ALFAMAYO - CHAULLAY - QUILLABAMBA</v>
      </c>
    </row>
    <row r="3" spans="1:3" ht="12.75">
      <c r="A3" s="40" t="s">
        <v>3</v>
      </c>
      <c r="B3" s="41" t="s">
        <v>4</v>
      </c>
      <c r="C3" s="44" t="str">
        <f>+proyecto!C3</f>
        <v>CONSORCIO LAGESA - INGEDISA</v>
      </c>
    </row>
    <row r="4" spans="1:3" ht="12.75">
      <c r="A4" s="1"/>
      <c r="B4" s="3"/>
      <c r="C4" s="2"/>
    </row>
    <row r="5" spans="1:6" ht="15">
      <c r="A5" s="72" t="s">
        <v>13</v>
      </c>
      <c r="B5" s="72"/>
      <c r="C5" s="72"/>
      <c r="D5" s="72"/>
      <c r="E5" s="72"/>
      <c r="F5" s="72"/>
    </row>
    <row r="8" spans="1:6" ht="12.75">
      <c r="A8" s="76" t="s">
        <v>7</v>
      </c>
      <c r="B8" s="78"/>
      <c r="C8" s="76" t="s">
        <v>8</v>
      </c>
      <c r="D8" s="73" t="s">
        <v>9</v>
      </c>
      <c r="E8" s="73" t="s">
        <v>59</v>
      </c>
      <c r="F8" s="73" t="s">
        <v>6</v>
      </c>
    </row>
    <row r="9" spans="1:6" ht="12.75">
      <c r="A9" s="79"/>
      <c r="B9" s="80"/>
      <c r="C9" s="77"/>
      <c r="D9" s="75" t="s">
        <v>9</v>
      </c>
      <c r="E9" s="81"/>
      <c r="F9" s="74"/>
    </row>
    <row r="10" spans="1:6" ht="12.75">
      <c r="A10" s="5"/>
      <c r="B10" s="6"/>
      <c r="C10" s="18"/>
      <c r="D10" s="6"/>
      <c r="E10" s="18"/>
      <c r="F10" s="7"/>
    </row>
    <row r="11" spans="1:6" ht="12.75">
      <c r="A11" s="8">
        <v>201</v>
      </c>
      <c r="B11" s="9" t="s">
        <v>44</v>
      </c>
      <c r="C11" s="19" t="s">
        <v>82</v>
      </c>
      <c r="D11" s="10" t="s">
        <v>55</v>
      </c>
      <c r="E11" s="21">
        <f>+'[4]DESBROCE'!$J$64</f>
        <v>160.16585200000003</v>
      </c>
      <c r="F11" s="12">
        <f>+E11</f>
        <v>160.16585200000003</v>
      </c>
    </row>
    <row r="12" spans="1:6" ht="12.75">
      <c r="A12" s="17"/>
      <c r="B12" s="9"/>
      <c r="C12" s="19"/>
      <c r="D12" s="9"/>
      <c r="E12" s="19"/>
      <c r="F12" s="13"/>
    </row>
    <row r="13" spans="1:6" ht="12.75">
      <c r="A13" s="8">
        <v>202</v>
      </c>
      <c r="B13" s="9" t="s">
        <v>44</v>
      </c>
      <c r="C13" s="19" t="s">
        <v>11</v>
      </c>
      <c r="D13" s="10" t="s">
        <v>0</v>
      </c>
      <c r="E13" s="21">
        <f>+'[6]Hoja1'!$E$18</f>
        <v>1034.4617</v>
      </c>
      <c r="F13" s="12">
        <f>SUM(E13:E13)</f>
        <v>1034.4617</v>
      </c>
    </row>
    <row r="14" spans="1:6" ht="12.75">
      <c r="A14" s="8"/>
      <c r="B14" s="9"/>
      <c r="C14" s="19"/>
      <c r="D14" s="10"/>
      <c r="E14" s="21"/>
      <c r="F14" s="12"/>
    </row>
    <row r="15" spans="1:6" ht="12.75">
      <c r="A15" s="8">
        <v>202</v>
      </c>
      <c r="B15" s="9" t="s">
        <v>48</v>
      </c>
      <c r="C15" s="19" t="s">
        <v>61</v>
      </c>
      <c r="D15" s="10" t="s">
        <v>5</v>
      </c>
      <c r="E15" s="21">
        <f>+'[5]DESMONTAJE ALC TMC'!$N$17</f>
        <v>48.099999999999994</v>
      </c>
      <c r="F15" s="12">
        <f>SUM(E15:E15)</f>
        <v>48.099999999999994</v>
      </c>
    </row>
    <row r="16" spans="1:6" ht="12.75">
      <c r="A16" s="8"/>
      <c r="B16" s="9"/>
      <c r="C16" s="19"/>
      <c r="D16" s="10"/>
      <c r="E16" s="21"/>
      <c r="F16" s="12"/>
    </row>
    <row r="17" spans="1:6" ht="12.75">
      <c r="A17" s="8">
        <v>205</v>
      </c>
      <c r="B17" s="9" t="s">
        <v>48</v>
      </c>
      <c r="C17" s="19" t="s">
        <v>62</v>
      </c>
      <c r="D17" s="10" t="s">
        <v>0</v>
      </c>
      <c r="E17" s="21">
        <f>+'[8]Resumen_por_tramos'!$H$70</f>
        <v>148763.93749999997</v>
      </c>
      <c r="F17" s="12">
        <f>SUM(E17:E17)</f>
        <v>148763.93749999997</v>
      </c>
    </row>
    <row r="18" spans="1:6" ht="12.75">
      <c r="A18" s="8"/>
      <c r="B18" s="9"/>
      <c r="C18" s="19"/>
      <c r="D18" s="10"/>
      <c r="E18" s="21"/>
      <c r="F18" s="12"/>
    </row>
    <row r="19" spans="1:6" ht="12.75">
      <c r="A19" s="8">
        <v>205</v>
      </c>
      <c r="B19" s="9" t="s">
        <v>48</v>
      </c>
      <c r="C19" s="19" t="s">
        <v>63</v>
      </c>
      <c r="D19" s="10" t="s">
        <v>0</v>
      </c>
      <c r="E19" s="21">
        <f>+'[8]Resumen_por_tramos'!$G$70</f>
        <v>153889.00685999996</v>
      </c>
      <c r="F19" s="12">
        <f>SUM(E19:E19)</f>
        <v>153889.00685999996</v>
      </c>
    </row>
    <row r="20" spans="1:6" ht="12.75">
      <c r="A20" s="8"/>
      <c r="B20" s="9"/>
      <c r="C20" s="19"/>
      <c r="D20" s="10"/>
      <c r="E20" s="21"/>
      <c r="F20" s="12"/>
    </row>
    <row r="21" spans="1:6" ht="12.75">
      <c r="A21" s="8">
        <v>205</v>
      </c>
      <c r="B21" s="9" t="s">
        <v>83</v>
      </c>
      <c r="C21" s="19" t="s">
        <v>64</v>
      </c>
      <c r="D21" s="10" t="s">
        <v>0</v>
      </c>
      <c r="E21" s="21">
        <f>+'[8]Resumen_por_tramos'!$F$70</f>
        <v>864504.4564299997</v>
      </c>
      <c r="F21" s="12">
        <f>SUM(E21:E21)</f>
        <v>864504.4564299997</v>
      </c>
    </row>
    <row r="22" spans="1:6" ht="12.75">
      <c r="A22" s="8"/>
      <c r="B22" s="9"/>
      <c r="C22" s="19"/>
      <c r="D22" s="10"/>
      <c r="E22" s="54">
        <f>SUM(E17:E21)</f>
        <v>1167157.4007899996</v>
      </c>
      <c r="F22" s="12"/>
    </row>
    <row r="23" spans="1:6" ht="12.75">
      <c r="A23" s="8">
        <v>206</v>
      </c>
      <c r="B23" s="9" t="s">
        <v>44</v>
      </c>
      <c r="C23" s="19" t="s">
        <v>12</v>
      </c>
      <c r="D23" s="10" t="s">
        <v>0</v>
      </c>
      <c r="E23" s="21">
        <f>+'[7]Hoja1'!$D$13</f>
        <v>116715.74007899997</v>
      </c>
      <c r="F23" s="12">
        <f>SUM(E23:E23)</f>
        <v>116715.74007899997</v>
      </c>
    </row>
    <row r="24" spans="1:6" ht="12.75">
      <c r="A24" s="8"/>
      <c r="B24" s="9"/>
      <c r="C24" s="19"/>
      <c r="D24" s="10"/>
      <c r="E24" s="21"/>
      <c r="F24" s="12"/>
    </row>
    <row r="25" spans="1:6" ht="12.75">
      <c r="A25" s="8">
        <v>210</v>
      </c>
      <c r="B25" s="9" t="s">
        <v>44</v>
      </c>
      <c r="C25" s="19" t="s">
        <v>10</v>
      </c>
      <c r="D25" s="10" t="s">
        <v>0</v>
      </c>
      <c r="E25" s="21">
        <f>+'[8]Resumen_por_tramos'!$E$70</f>
        <v>87947.16641249975</v>
      </c>
      <c r="F25" s="12">
        <f>SUM(E25:E25)</f>
        <v>87947.16641249975</v>
      </c>
    </row>
    <row r="26" spans="1:6" ht="12.75">
      <c r="A26" s="8"/>
      <c r="B26" s="9"/>
      <c r="C26" s="19"/>
      <c r="D26" s="10"/>
      <c r="E26" s="54">
        <f>+E22-E25</f>
        <v>1079210.2343775</v>
      </c>
      <c r="F26" s="12"/>
    </row>
    <row r="27" spans="1:6" ht="13.5" customHeight="1">
      <c r="A27" s="8">
        <v>220</v>
      </c>
      <c r="B27" s="9" t="s">
        <v>44</v>
      </c>
      <c r="C27" s="19" t="s">
        <v>65</v>
      </c>
      <c r="D27" s="10" t="s">
        <v>0</v>
      </c>
      <c r="E27" s="21">
        <f>+'[13]Volumen'!$B$77</f>
        <v>26041.725</v>
      </c>
      <c r="F27" s="12">
        <f>SUM(E27:E27)</f>
        <v>26041.725</v>
      </c>
    </row>
    <row r="28" spans="1:6" ht="13.5" customHeight="1">
      <c r="A28" s="8"/>
      <c r="B28" s="9"/>
      <c r="C28" s="19"/>
      <c r="D28" s="10"/>
      <c r="E28" s="21"/>
      <c r="F28" s="12"/>
    </row>
    <row r="29" spans="1:6" ht="13.5" customHeight="1">
      <c r="A29" s="8">
        <v>225</v>
      </c>
      <c r="B29" s="9"/>
      <c r="C29" s="19" t="s">
        <v>45</v>
      </c>
      <c r="D29" s="10" t="s">
        <v>17</v>
      </c>
      <c r="E29" s="21">
        <f>+'[1]Resumen_por_tramos'!$G$70</f>
        <v>329089.8619499999</v>
      </c>
      <c r="F29" s="12">
        <f>SUM(E29:E29)</f>
        <v>329089.8619499999</v>
      </c>
    </row>
    <row r="30" spans="1:6" ht="13.5" customHeight="1">
      <c r="A30" s="8"/>
      <c r="B30" s="9"/>
      <c r="C30" s="19"/>
      <c r="D30" s="10"/>
      <c r="E30" s="21"/>
      <c r="F30" s="12"/>
    </row>
    <row r="31" spans="1:6" ht="12.75">
      <c r="A31" s="14"/>
      <c r="B31" s="15"/>
      <c r="C31" s="20"/>
      <c r="D31" s="15"/>
      <c r="E31" s="20"/>
      <c r="F31" s="16"/>
    </row>
  </sheetData>
  <mergeCells count="6">
    <mergeCell ref="A5:F5"/>
    <mergeCell ref="F8:F9"/>
    <mergeCell ref="D8:D9"/>
    <mergeCell ref="C8:C9"/>
    <mergeCell ref="A8:B9"/>
    <mergeCell ref="E8:E9"/>
  </mergeCells>
  <printOptions horizontalCentered="1"/>
  <pageMargins left="0.7874015748031497" right="0.7874015748031497" top="0.984251968503937" bottom="0.984251968503937" header="0" footer="0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18"/>
  <sheetViews>
    <sheetView workbookViewId="0" topLeftCell="A1">
      <selection activeCell="E11" sqref="E11"/>
    </sheetView>
  </sheetViews>
  <sheetFormatPr defaultColWidth="11.421875" defaultRowHeight="12.75"/>
  <cols>
    <col min="1" max="1" width="13.00390625" style="0" customWidth="1"/>
    <col min="2" max="2" width="3.421875" style="0" customWidth="1"/>
    <col min="3" max="3" width="37.8515625" style="0" customWidth="1"/>
    <col min="5" max="6" width="20.7109375" style="0" customWidth="1"/>
  </cols>
  <sheetData>
    <row r="1" spans="1:3" ht="12.75">
      <c r="A1" s="40" t="s">
        <v>2</v>
      </c>
      <c r="B1" s="41" t="s">
        <v>4</v>
      </c>
      <c r="C1" s="44" t="str">
        <f>+proyecto!C1</f>
        <v>ESTUDIO DEFINITIVO PARA LA CONSTRUCCIÓN Y MEJORAMIENTO DE LA CARRETERA CUSCO - QUILLABAMBA</v>
      </c>
    </row>
    <row r="2" spans="1:3" ht="12.75">
      <c r="A2" s="40"/>
      <c r="B2" s="41"/>
      <c r="C2" s="44" t="str">
        <f>+proyecto!C2</f>
        <v>TRAMO: ALFAMAYO - CHAULLAY - QUILLABAMBA</v>
      </c>
    </row>
    <row r="3" spans="1:3" ht="12.75">
      <c r="A3" s="40" t="s">
        <v>3</v>
      </c>
      <c r="B3" s="41" t="s">
        <v>4</v>
      </c>
      <c r="C3" s="44" t="str">
        <f>+proyecto!C3</f>
        <v>CONSORCIO LAGESA - INGEDISA</v>
      </c>
    </row>
    <row r="4" spans="1:3" ht="12.75">
      <c r="A4" s="1"/>
      <c r="B4" s="3"/>
      <c r="C4" s="2"/>
    </row>
    <row r="5" spans="1:6" ht="15">
      <c r="A5" s="72" t="s">
        <v>14</v>
      </c>
      <c r="B5" s="72"/>
      <c r="C5" s="72"/>
      <c r="D5" s="72"/>
      <c r="E5" s="72"/>
      <c r="F5" s="72"/>
    </row>
    <row r="6" spans="1:14" ht="12.75">
      <c r="A6" s="82"/>
      <c r="B6" s="82"/>
      <c r="C6" s="82"/>
      <c r="D6" s="82"/>
      <c r="E6" s="82"/>
      <c r="F6" s="82"/>
      <c r="G6" s="2"/>
      <c r="H6" s="2"/>
      <c r="I6" s="2"/>
      <c r="J6" s="2"/>
      <c r="K6" s="2"/>
      <c r="L6" s="2"/>
      <c r="M6" s="2"/>
      <c r="N6" s="2"/>
    </row>
    <row r="8" spans="1:6" ht="12.75">
      <c r="A8" s="76" t="s">
        <v>7</v>
      </c>
      <c r="B8" s="78"/>
      <c r="C8" s="76" t="s">
        <v>8</v>
      </c>
      <c r="D8" s="73" t="s">
        <v>9</v>
      </c>
      <c r="E8" s="73" t="s">
        <v>59</v>
      </c>
      <c r="F8" s="73" t="s">
        <v>6</v>
      </c>
    </row>
    <row r="9" spans="1:6" ht="12.75">
      <c r="A9" s="79"/>
      <c r="B9" s="80"/>
      <c r="C9" s="77"/>
      <c r="D9" s="75" t="s">
        <v>9</v>
      </c>
      <c r="E9" s="81"/>
      <c r="F9" s="75"/>
    </row>
    <row r="10" spans="1:6" ht="12.75">
      <c r="A10" s="5"/>
      <c r="B10" s="6"/>
      <c r="C10" s="18"/>
      <c r="D10" s="6"/>
      <c r="E10" s="33"/>
      <c r="F10" s="34"/>
    </row>
    <row r="11" spans="1:6" ht="12.75">
      <c r="A11" s="8">
        <v>303</v>
      </c>
      <c r="B11" s="9" t="s">
        <v>44</v>
      </c>
      <c r="C11" s="19" t="s">
        <v>46</v>
      </c>
      <c r="D11" s="10" t="s">
        <v>0</v>
      </c>
      <c r="E11" s="35">
        <f>+'[12]RES'!$D$10</f>
        <v>81168.47700124994</v>
      </c>
      <c r="F11" s="35">
        <f>+E11</f>
        <v>81168.47700124994</v>
      </c>
    </row>
    <row r="12" spans="1:6" ht="12.75">
      <c r="A12" s="8"/>
      <c r="B12" s="9"/>
      <c r="C12" s="19"/>
      <c r="D12" s="10"/>
      <c r="E12" s="35"/>
      <c r="F12" s="36"/>
    </row>
    <row r="13" spans="1:6" ht="12.75">
      <c r="A13" s="8">
        <v>305</v>
      </c>
      <c r="B13" s="9" t="s">
        <v>44</v>
      </c>
      <c r="C13" s="19" t="s">
        <v>47</v>
      </c>
      <c r="D13" s="10" t="s">
        <v>0</v>
      </c>
      <c r="E13" s="35">
        <f>+'[12]RES'!$D$11</f>
        <v>74891.64070949999</v>
      </c>
      <c r="F13" s="35">
        <f>+E13</f>
        <v>74891.64070949999</v>
      </c>
    </row>
    <row r="14" spans="1:6" ht="12.75">
      <c r="A14" s="22"/>
      <c r="B14" s="15"/>
      <c r="C14" s="20"/>
      <c r="D14" s="23"/>
      <c r="E14" s="37"/>
      <c r="F14" s="38"/>
    </row>
    <row r="15" spans="1:4" ht="12.75">
      <c r="A15" s="4"/>
      <c r="D15" s="3"/>
    </row>
    <row r="16" spans="1:4" ht="12.75">
      <c r="A16" s="4"/>
      <c r="D16" s="3"/>
    </row>
    <row r="17" spans="1:4" ht="12.75">
      <c r="A17" s="4"/>
      <c r="D17" s="3"/>
    </row>
    <row r="18" spans="1:4" ht="12.75">
      <c r="A18" s="4"/>
      <c r="D18" s="3"/>
    </row>
  </sheetData>
  <mergeCells count="7">
    <mergeCell ref="F8:F9"/>
    <mergeCell ref="A5:F5"/>
    <mergeCell ref="A6:F6"/>
    <mergeCell ref="A8:B9"/>
    <mergeCell ref="C8:C9"/>
    <mergeCell ref="D8:D9"/>
    <mergeCell ref="E8:E9"/>
  </mergeCells>
  <printOptions horizontalCentered="1"/>
  <pageMargins left="0.7874015748031497" right="0.7874015748031497" top="0.984251968503937" bottom="0.984251968503937" header="0" footer="0"/>
  <pageSetup fitToHeight="1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24"/>
  <sheetViews>
    <sheetView workbookViewId="0" topLeftCell="A1">
      <selection activeCell="E24" sqref="E24"/>
    </sheetView>
  </sheetViews>
  <sheetFormatPr defaultColWidth="11.421875" defaultRowHeight="12.75"/>
  <cols>
    <col min="1" max="1" width="13.00390625" style="0" customWidth="1"/>
    <col min="2" max="2" width="3.421875" style="0" customWidth="1"/>
    <col min="3" max="3" width="37.8515625" style="0" customWidth="1"/>
    <col min="5" max="6" width="20.7109375" style="0" customWidth="1"/>
  </cols>
  <sheetData>
    <row r="1" spans="1:3" ht="12.75">
      <c r="A1" s="40" t="s">
        <v>2</v>
      </c>
      <c r="B1" s="41" t="s">
        <v>4</v>
      </c>
      <c r="C1" s="44" t="str">
        <f>+proyecto!C1</f>
        <v>ESTUDIO DEFINITIVO PARA LA CONSTRUCCIÓN Y MEJORAMIENTO DE LA CARRETERA CUSCO - QUILLABAMBA</v>
      </c>
    </row>
    <row r="2" spans="1:3" ht="12.75">
      <c r="A2" s="40"/>
      <c r="B2" s="41"/>
      <c r="C2" s="44" t="str">
        <f>+proyecto!C2</f>
        <v>TRAMO: ALFAMAYO - CHAULLAY - QUILLABAMBA</v>
      </c>
    </row>
    <row r="3" spans="1:3" ht="12.75">
      <c r="A3" s="40" t="s">
        <v>3</v>
      </c>
      <c r="B3" s="41" t="s">
        <v>4</v>
      </c>
      <c r="C3" s="44" t="str">
        <f>+proyecto!C3</f>
        <v>CONSORCIO LAGESA - INGEDISA</v>
      </c>
    </row>
    <row r="4" spans="1:3" ht="12.75">
      <c r="A4" s="1"/>
      <c r="B4" s="3"/>
      <c r="C4" s="2"/>
    </row>
    <row r="5" spans="1:6" ht="15">
      <c r="A5" s="72" t="s">
        <v>15</v>
      </c>
      <c r="B5" s="72"/>
      <c r="C5" s="72"/>
      <c r="D5" s="72"/>
      <c r="E5" s="72"/>
      <c r="F5" s="72"/>
    </row>
    <row r="6" spans="1:14" ht="12.75">
      <c r="A6" s="82"/>
      <c r="B6" s="82"/>
      <c r="C6" s="82"/>
      <c r="D6" s="82"/>
      <c r="E6" s="82"/>
      <c r="F6" s="82"/>
      <c r="G6" s="25"/>
      <c r="H6" s="25"/>
      <c r="I6" s="25"/>
      <c r="J6" s="25"/>
      <c r="K6" s="25"/>
      <c r="L6" s="25"/>
      <c r="M6" s="25"/>
      <c r="N6" s="25"/>
    </row>
    <row r="8" spans="1:6" ht="12.75">
      <c r="A8" s="76" t="s">
        <v>7</v>
      </c>
      <c r="B8" s="78"/>
      <c r="C8" s="76" t="s">
        <v>8</v>
      </c>
      <c r="D8" s="73" t="s">
        <v>9</v>
      </c>
      <c r="E8" s="73" t="s">
        <v>59</v>
      </c>
      <c r="F8" s="73" t="s">
        <v>6</v>
      </c>
    </row>
    <row r="9" spans="1:6" ht="12.75">
      <c r="A9" s="77"/>
      <c r="B9" s="83"/>
      <c r="C9" s="77"/>
      <c r="D9" s="75" t="s">
        <v>9</v>
      </c>
      <c r="E9" s="81"/>
      <c r="F9" s="75"/>
    </row>
    <row r="10" spans="1:6" ht="12.75">
      <c r="A10" s="5"/>
      <c r="B10" s="6"/>
      <c r="C10" s="18"/>
      <c r="D10" s="6"/>
      <c r="E10" s="33"/>
      <c r="F10" s="34"/>
    </row>
    <row r="11" spans="1:6" ht="12.75">
      <c r="A11" s="8">
        <v>401</v>
      </c>
      <c r="B11" s="9" t="s">
        <v>44</v>
      </c>
      <c r="C11" s="19" t="s">
        <v>16</v>
      </c>
      <c r="D11" s="10" t="s">
        <v>17</v>
      </c>
      <c r="E11" s="35">
        <f>+'[12]RES'!$D$13</f>
        <v>454828.74006000004</v>
      </c>
      <c r="F11" s="36">
        <f>SUM(E11:E11)</f>
        <v>454828.74006000004</v>
      </c>
    </row>
    <row r="12" spans="1:6" ht="12.75">
      <c r="A12" s="8"/>
      <c r="B12" s="9"/>
      <c r="C12" s="19"/>
      <c r="D12" s="10"/>
      <c r="E12" s="35"/>
      <c r="F12" s="36"/>
    </row>
    <row r="13" spans="1:6" ht="12.75">
      <c r="A13" s="8">
        <v>405</v>
      </c>
      <c r="B13" s="9" t="s">
        <v>48</v>
      </c>
      <c r="C13" s="19" t="s">
        <v>124</v>
      </c>
      <c r="D13" s="10" t="s">
        <v>17</v>
      </c>
      <c r="E13" s="35">
        <f>+'[12]RES'!$D$14</f>
        <v>795.6</v>
      </c>
      <c r="F13" s="36">
        <f>+E13</f>
        <v>795.6</v>
      </c>
    </row>
    <row r="14" spans="1:6" ht="12.75">
      <c r="A14" s="8"/>
      <c r="B14" s="9"/>
      <c r="C14" s="19"/>
      <c r="D14" s="10"/>
      <c r="E14" s="35"/>
      <c r="F14" s="36"/>
    </row>
    <row r="15" spans="1:8" ht="12.75">
      <c r="A15" s="8">
        <v>410</v>
      </c>
      <c r="B15" s="9" t="s">
        <v>44</v>
      </c>
      <c r="C15" s="19" t="s">
        <v>66</v>
      </c>
      <c r="D15" s="10" t="s">
        <v>0</v>
      </c>
      <c r="E15" s="35">
        <f>+'[12]RES'!$D$15</f>
        <v>33557.247103499976</v>
      </c>
      <c r="F15" s="36">
        <f>SUM(E15:E15)</f>
        <v>33557.247103499976</v>
      </c>
      <c r="H15" s="39"/>
    </row>
    <row r="16" spans="1:6" ht="12.75">
      <c r="A16" s="17"/>
      <c r="B16" s="9"/>
      <c r="C16" s="19"/>
      <c r="D16" s="10"/>
      <c r="E16" s="35"/>
      <c r="F16" s="36"/>
    </row>
    <row r="17" spans="1:6" ht="12.75">
      <c r="A17" s="17">
        <v>420</v>
      </c>
      <c r="B17" s="9" t="s">
        <v>44</v>
      </c>
      <c r="C17" s="19" t="s">
        <v>18</v>
      </c>
      <c r="D17" s="10" t="s">
        <v>1</v>
      </c>
      <c r="E17" s="35">
        <f>+'[12]RES'!$D$16</f>
        <v>5516811.423815399</v>
      </c>
      <c r="F17" s="36">
        <f>SUM(E17:E17)</f>
        <v>5516811.423815399</v>
      </c>
    </row>
    <row r="18" spans="1:6" ht="12.75">
      <c r="A18" s="17"/>
      <c r="B18" s="9"/>
      <c r="C18" s="19"/>
      <c r="D18" s="9"/>
      <c r="E18" s="35"/>
      <c r="F18" s="36"/>
    </row>
    <row r="19" spans="1:6" ht="12.75">
      <c r="A19" s="17">
        <v>422</v>
      </c>
      <c r="B19" s="9" t="s">
        <v>44</v>
      </c>
      <c r="C19" s="19" t="s">
        <v>67</v>
      </c>
      <c r="D19" s="10" t="s">
        <v>81</v>
      </c>
      <c r="E19" s="35">
        <f>+'[12]RES'!$D$17</f>
        <v>547665.6680719996</v>
      </c>
      <c r="F19" s="36">
        <f>SUM(E19:E19)</f>
        <v>547665.6680719996</v>
      </c>
    </row>
    <row r="20" spans="1:6" ht="12.75">
      <c r="A20" s="17"/>
      <c r="B20" s="9"/>
      <c r="C20" s="19"/>
      <c r="D20" s="9"/>
      <c r="E20" s="35"/>
      <c r="F20" s="36"/>
    </row>
    <row r="21" spans="1:6" ht="12.75">
      <c r="A21" s="17">
        <v>423</v>
      </c>
      <c r="B21" s="9" t="s">
        <v>44</v>
      </c>
      <c r="C21" s="19" t="s">
        <v>68</v>
      </c>
      <c r="D21" s="10" t="s">
        <v>1</v>
      </c>
      <c r="E21" s="35">
        <f>+'[12]RES'!$D$18</f>
        <v>1543633.3667610006</v>
      </c>
      <c r="F21" s="36">
        <f>SUM(E21:E21)</f>
        <v>1543633.3667610006</v>
      </c>
    </row>
    <row r="22" spans="1:6" ht="12.75">
      <c r="A22" s="17"/>
      <c r="B22" s="9"/>
      <c r="C22" s="19"/>
      <c r="D22" s="9"/>
      <c r="E22" s="35"/>
      <c r="F22" s="36"/>
    </row>
    <row r="23" spans="1:6" ht="12.75">
      <c r="A23" s="17">
        <v>425</v>
      </c>
      <c r="B23" s="9" t="s">
        <v>44</v>
      </c>
      <c r="C23" s="19" t="s">
        <v>69</v>
      </c>
      <c r="D23" s="10" t="s">
        <v>1</v>
      </c>
      <c r="E23" s="35">
        <f>+'[12]RES'!$D$19</f>
        <v>27584.057119077</v>
      </c>
      <c r="F23" s="36">
        <f>SUM(E23:E23)</f>
        <v>27584.057119077</v>
      </c>
    </row>
    <row r="24" spans="1:6" ht="12.75">
      <c r="A24" s="14"/>
      <c r="B24" s="15"/>
      <c r="C24" s="20"/>
      <c r="D24" s="15"/>
      <c r="E24" s="37"/>
      <c r="F24" s="38"/>
    </row>
  </sheetData>
  <mergeCells count="7">
    <mergeCell ref="A5:F5"/>
    <mergeCell ref="F8:F9"/>
    <mergeCell ref="A6:F6"/>
    <mergeCell ref="A8:B9"/>
    <mergeCell ref="C8:C9"/>
    <mergeCell ref="D8:D9"/>
    <mergeCell ref="E8:E9"/>
  </mergeCells>
  <printOptions horizontalCentered="1"/>
  <pageMargins left="0.7874015748031497" right="0.7874015748031497" top="0.984251968503937" bottom="0.984251968503937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12"/>
  <sheetViews>
    <sheetView workbookViewId="0" topLeftCell="A1">
      <selection activeCell="E11" sqref="E11"/>
    </sheetView>
  </sheetViews>
  <sheetFormatPr defaultColWidth="11.421875" defaultRowHeight="12.75"/>
  <cols>
    <col min="1" max="1" width="13.00390625" style="0" customWidth="1"/>
    <col min="2" max="2" width="3.421875" style="0" customWidth="1"/>
    <col min="3" max="3" width="40.57421875" style="0" customWidth="1"/>
    <col min="5" max="6" width="20.7109375" style="0" customWidth="1"/>
  </cols>
  <sheetData>
    <row r="1" spans="1:3" ht="12.75">
      <c r="A1" s="40" t="s">
        <v>2</v>
      </c>
      <c r="B1" s="41" t="s">
        <v>4</v>
      </c>
      <c r="C1" s="44" t="str">
        <f>+proyecto!C1</f>
        <v>ESTUDIO DEFINITIVO PARA LA CONSTRUCCIÓN Y MEJORAMIENTO DE LA CARRETERA CUSCO - QUILLABAMBA</v>
      </c>
    </row>
    <row r="2" spans="1:3" ht="12.75">
      <c r="A2" s="40"/>
      <c r="B2" s="41"/>
      <c r="C2" s="44" t="str">
        <f>+proyecto!C2</f>
        <v>TRAMO: ALFAMAYO - CHAULLAY - QUILLABAMBA</v>
      </c>
    </row>
    <row r="3" spans="1:3" ht="12.75">
      <c r="A3" s="40" t="s">
        <v>3</v>
      </c>
      <c r="B3" s="41" t="s">
        <v>4</v>
      </c>
      <c r="C3" s="44" t="str">
        <f>+proyecto!C3</f>
        <v>CONSORCIO LAGESA - INGEDISA</v>
      </c>
    </row>
    <row r="4" spans="1:3" ht="12.75">
      <c r="A4" s="1"/>
      <c r="B4" s="3"/>
      <c r="C4" s="2"/>
    </row>
    <row r="5" spans="1:6" ht="15">
      <c r="A5" s="72" t="s">
        <v>115</v>
      </c>
      <c r="B5" s="72"/>
      <c r="C5" s="72"/>
      <c r="D5" s="72"/>
      <c r="E5" s="72"/>
      <c r="F5" s="72"/>
    </row>
    <row r="6" spans="1:14" ht="12.75">
      <c r="A6" s="82"/>
      <c r="B6" s="82"/>
      <c r="C6" s="82"/>
      <c r="D6" s="82"/>
      <c r="E6" s="82"/>
      <c r="F6" s="82"/>
      <c r="G6" s="25"/>
      <c r="H6" s="25"/>
      <c r="I6" s="25"/>
      <c r="J6" s="25"/>
      <c r="K6" s="25"/>
      <c r="L6" s="25"/>
      <c r="M6" s="25"/>
      <c r="N6" s="25"/>
    </row>
    <row r="8" spans="1:6" ht="12.75">
      <c r="A8" s="76" t="s">
        <v>7</v>
      </c>
      <c r="B8" s="78"/>
      <c r="C8" s="76" t="s">
        <v>8</v>
      </c>
      <c r="D8" s="73" t="s">
        <v>9</v>
      </c>
      <c r="E8" s="73" t="s">
        <v>59</v>
      </c>
      <c r="F8" s="73" t="s">
        <v>6</v>
      </c>
    </row>
    <row r="9" spans="1:6" ht="12.75">
      <c r="A9" s="77"/>
      <c r="B9" s="83"/>
      <c r="C9" s="77"/>
      <c r="D9" s="75" t="s">
        <v>9</v>
      </c>
      <c r="E9" s="81"/>
      <c r="F9" s="75"/>
    </row>
    <row r="10" spans="1:6" ht="12.75">
      <c r="A10" s="5"/>
      <c r="B10" s="6"/>
      <c r="C10" s="18"/>
      <c r="D10" s="6"/>
      <c r="E10" s="33"/>
      <c r="F10" s="34"/>
    </row>
    <row r="11" spans="1:6" ht="12.75">
      <c r="A11" s="8">
        <v>501</v>
      </c>
      <c r="B11" s="9" t="s">
        <v>44</v>
      </c>
      <c r="C11" s="19" t="s">
        <v>125</v>
      </c>
      <c r="D11" s="10" t="s">
        <v>0</v>
      </c>
      <c r="E11" s="35">
        <v>192.5</v>
      </c>
      <c r="F11" s="36">
        <f>SUM(E11:E11)</f>
        <v>192.5</v>
      </c>
    </row>
    <row r="12" spans="1:6" ht="12.75">
      <c r="A12" s="14"/>
      <c r="B12" s="15"/>
      <c r="C12" s="20"/>
      <c r="D12" s="15"/>
      <c r="E12" s="37"/>
      <c r="F12" s="38"/>
    </row>
  </sheetData>
  <mergeCells count="7">
    <mergeCell ref="A5:F5"/>
    <mergeCell ref="F8:F9"/>
    <mergeCell ref="A6:F6"/>
    <mergeCell ref="A8:B9"/>
    <mergeCell ref="C8:C9"/>
    <mergeCell ref="D8:D9"/>
    <mergeCell ref="E8:E9"/>
  </mergeCells>
  <printOptions horizontalCentered="1"/>
  <pageMargins left="0.7874015748031497" right="0.7874015748031497" top="0.984251968503937" bottom="0.984251968503937" header="0" footer="0"/>
  <pageSetup fitToHeight="1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29"/>
  <sheetViews>
    <sheetView view="pageBreakPreview" zoomScale="90" zoomScaleSheetLayoutView="90" workbookViewId="0" topLeftCell="A1">
      <selection activeCell="F13" sqref="F13"/>
    </sheetView>
  </sheetViews>
  <sheetFormatPr defaultColWidth="11.421875" defaultRowHeight="12.75"/>
  <cols>
    <col min="1" max="1" width="4.00390625" style="57" customWidth="1"/>
    <col min="2" max="2" width="14.57421875" style="59" customWidth="1"/>
    <col min="3" max="3" width="51.8515625" style="57" customWidth="1"/>
    <col min="4" max="4" width="10.57421875" style="57" customWidth="1"/>
    <col min="5" max="5" width="18.7109375" style="57" customWidth="1"/>
    <col min="6" max="6" width="11.421875" style="57" customWidth="1"/>
    <col min="7" max="7" width="12.00390625" style="57" bestFit="1" customWidth="1"/>
    <col min="8" max="16384" width="11.421875" style="57" customWidth="1"/>
  </cols>
  <sheetData>
    <row r="1" spans="2:3" ht="28.5" customHeight="1">
      <c r="B1" s="55" t="s">
        <v>2</v>
      </c>
      <c r="C1" s="56" t="s">
        <v>56</v>
      </c>
    </row>
    <row r="2" spans="2:3" ht="14.25" customHeight="1">
      <c r="B2" s="55"/>
      <c r="C2" s="56" t="s">
        <v>57</v>
      </c>
    </row>
    <row r="3" spans="2:3" ht="15" customHeight="1">
      <c r="B3" s="55" t="s">
        <v>3</v>
      </c>
      <c r="C3" s="56" t="s">
        <v>58</v>
      </c>
    </row>
    <row r="4" spans="2:5" ht="28.5" customHeight="1">
      <c r="B4" s="84" t="s">
        <v>84</v>
      </c>
      <c r="C4" s="84"/>
      <c r="D4" s="84"/>
      <c r="E4" s="84"/>
    </row>
    <row r="5" spans="2:9" ht="19.5" customHeight="1">
      <c r="B5" s="57"/>
      <c r="E5" s="58"/>
      <c r="F5" s="58"/>
      <c r="G5" s="58"/>
      <c r="H5" s="58"/>
      <c r="I5" s="58"/>
    </row>
    <row r="6" spans="2:5" ht="24" customHeight="1">
      <c r="B6" s="85" t="s">
        <v>7</v>
      </c>
      <c r="C6" s="85" t="s">
        <v>8</v>
      </c>
      <c r="D6" s="85" t="s">
        <v>9</v>
      </c>
      <c r="E6" s="87" t="s">
        <v>6</v>
      </c>
    </row>
    <row r="7" spans="2:5" ht="53.25" customHeight="1">
      <c r="B7" s="86"/>
      <c r="C7" s="86"/>
      <c r="D7" s="86"/>
      <c r="E7" s="88"/>
    </row>
    <row r="8" spans="2:5" ht="15">
      <c r="B8" s="68" t="s">
        <v>85</v>
      </c>
      <c r="C8" s="65" t="str">
        <f>+'[9]Resumen Metrados'!$C8</f>
        <v>Excavación para estructuras en material común seco</v>
      </c>
      <c r="D8" s="66" t="str">
        <f>+'[9]Resumen Metrados'!$D8</f>
        <v>m3</v>
      </c>
      <c r="E8" s="67">
        <f>+'[9]Resumen Metrados'!$V8</f>
        <v>35750.9689</v>
      </c>
    </row>
    <row r="9" spans="2:5" ht="15">
      <c r="B9" s="68" t="s">
        <v>116</v>
      </c>
      <c r="C9" s="65" t="str">
        <f>+'[9]Resumen Metrados'!$C9</f>
        <v>Limpieza de cauce</v>
      </c>
      <c r="D9" s="66" t="str">
        <f>+'[9]Resumen Metrados'!$D9</f>
        <v>m3</v>
      </c>
      <c r="E9" s="67">
        <f>+'[9]Resumen Metrados'!$V9</f>
        <v>12280</v>
      </c>
    </row>
    <row r="10" spans="2:5" ht="15">
      <c r="B10" s="68" t="s">
        <v>86</v>
      </c>
      <c r="C10" s="65" t="str">
        <f>+'[9]Resumen Metrados'!$C10</f>
        <v>Rellenos para estructuras</v>
      </c>
      <c r="D10" s="66" t="str">
        <f>+'[9]Resumen Metrados'!$D10</f>
        <v>m3</v>
      </c>
      <c r="E10" s="67">
        <f>+'[9]Resumen Metrados'!$V10</f>
        <v>15056.675974609403</v>
      </c>
    </row>
    <row r="11" spans="2:5" ht="15">
      <c r="B11" s="68" t="s">
        <v>126</v>
      </c>
      <c r="C11" s="65" t="str">
        <f>+'[9]Resumen Metrados'!$C11</f>
        <v>Material filtrante</v>
      </c>
      <c r="D11" s="66" t="str">
        <f>+'[9]Resumen Metrados'!$D11</f>
        <v>m3</v>
      </c>
      <c r="E11" s="67">
        <f>+'[9]Resumen Metrados'!$V11</f>
        <v>2780.416</v>
      </c>
    </row>
    <row r="12" spans="2:5" ht="15">
      <c r="B12" s="68" t="s">
        <v>87</v>
      </c>
      <c r="C12" s="65" t="str">
        <f>+'[9]Resumen Metrados'!$C12</f>
        <v>Cama de arena</v>
      </c>
      <c r="D12" s="66" t="str">
        <f>+'[9]Resumen Metrados'!$D12</f>
        <v>m3</v>
      </c>
      <c r="E12" s="67">
        <f>+'[9]Resumen Metrados'!$V12</f>
        <v>590</v>
      </c>
    </row>
    <row r="13" spans="2:5" ht="15">
      <c r="B13" s="68" t="s">
        <v>88</v>
      </c>
      <c r="C13" s="65" t="str">
        <f>+'[9]Resumen Metrados'!$C13</f>
        <v>Concreto Clase C (f´c 280.kg/cm2)</v>
      </c>
      <c r="D13" s="66" t="str">
        <f>+'[9]Resumen Metrados'!$D13</f>
        <v>m3</v>
      </c>
      <c r="E13" s="67">
        <f>+'[9]Resumen Metrados'!$V13</f>
        <v>0</v>
      </c>
    </row>
    <row r="14" spans="2:5" ht="15">
      <c r="B14" s="68" t="s">
        <v>89</v>
      </c>
      <c r="C14" s="65" t="str">
        <f>+'[9]Resumen Metrados'!$C14</f>
        <v>Concreto Clase D (f´c 210.kg/cm2)</v>
      </c>
      <c r="D14" s="66" t="str">
        <f>+'[9]Resumen Metrados'!$D14</f>
        <v>m3</v>
      </c>
      <c r="E14" s="67">
        <f>+'[9]Resumen Metrados'!$V14</f>
        <v>6702.962899999998</v>
      </c>
    </row>
    <row r="15" spans="2:5" ht="15">
      <c r="B15" s="68" t="s">
        <v>90</v>
      </c>
      <c r="C15" s="65" t="str">
        <f>+'[9]Resumen Metrados'!$C15</f>
        <v>Concreto Clase E (f´c 175.kg/cm2)</v>
      </c>
      <c r="D15" s="66" t="str">
        <f>+'[9]Resumen Metrados'!$D15</f>
        <v>m3</v>
      </c>
      <c r="E15" s="67">
        <f>+'[9]Resumen Metrados'!$V15</f>
        <v>115.0872</v>
      </c>
    </row>
    <row r="16" spans="2:5" ht="15">
      <c r="B16" s="68" t="s">
        <v>91</v>
      </c>
      <c r="C16" s="65" t="str">
        <f>+'[9]Resumen Metrados'!$C16</f>
        <v>Concreto f´c 140.kg/cm2</v>
      </c>
      <c r="D16" s="66" t="str">
        <f>+'[9]Resumen Metrados'!$D16</f>
        <v>m3</v>
      </c>
      <c r="E16" s="67">
        <f>+'[9]Resumen Metrados'!$V16</f>
        <v>0</v>
      </c>
    </row>
    <row r="17" spans="2:5" ht="15">
      <c r="B17" s="68" t="s">
        <v>92</v>
      </c>
      <c r="C17" s="65" t="str">
        <f>+'[9]Resumen Metrados'!$C17</f>
        <v>Concreto ciclópeo f´c 140.kg/cm2 + 30%PG</v>
      </c>
      <c r="D17" s="66" t="str">
        <f>+'[9]Resumen Metrados'!$D17</f>
        <v>m3</v>
      </c>
      <c r="E17" s="67">
        <f>+'[9]Resumen Metrados'!$V17</f>
        <v>0</v>
      </c>
    </row>
    <row r="18" spans="2:5" ht="15">
      <c r="B18" s="68" t="s">
        <v>93</v>
      </c>
      <c r="C18" s="65" t="str">
        <f>+'[9]Resumen Metrados'!$C18</f>
        <v>Concreto Clase H (Ciclópeo f´c 175.kg/cm2 + 30%PG)</v>
      </c>
      <c r="D18" s="66" t="str">
        <f>+'[9]Resumen Metrados'!$D18</f>
        <v>m3</v>
      </c>
      <c r="E18" s="67">
        <f>+'[9]Resumen Metrados'!$V18</f>
        <v>2427.725</v>
      </c>
    </row>
    <row r="19" spans="2:5" ht="15">
      <c r="B19" s="68" t="s">
        <v>94</v>
      </c>
      <c r="C19" s="65" t="str">
        <f>+'[9]Resumen Metrados'!$C19</f>
        <v>Concreto Clase I (f´c 100.kg/cm2)</v>
      </c>
      <c r="D19" s="66" t="str">
        <f>+'[9]Resumen Metrados'!$D19</f>
        <v>m3</v>
      </c>
      <c r="E19" s="67">
        <f>+'[9]Resumen Metrados'!$V19</f>
        <v>1331.9240477500007</v>
      </c>
    </row>
    <row r="20" spans="2:5" ht="15">
      <c r="B20" s="68" t="s">
        <v>95</v>
      </c>
      <c r="C20" s="65" t="str">
        <f>+'[9]Resumen Metrados'!$C20</f>
        <v>Encofrado y desencofrado</v>
      </c>
      <c r="D20" s="66" t="str">
        <f>+'[9]Resumen Metrados'!$D20</f>
        <v>m2</v>
      </c>
      <c r="E20" s="67">
        <f>+'[9]Resumen Metrados'!$V20</f>
        <v>17530.3465</v>
      </c>
    </row>
    <row r="21" spans="2:5" ht="15">
      <c r="B21" s="68" t="s">
        <v>96</v>
      </c>
      <c r="C21" s="65" t="str">
        <f>+'[9]Resumen Metrados'!$C21</f>
        <v>Acero de  refuerzo</v>
      </c>
      <c r="D21" s="66" t="str">
        <f>+'[9]Resumen Metrados'!$D21</f>
        <v>kg</v>
      </c>
      <c r="E21" s="67">
        <f>+'[9]Resumen Metrados'!$V21</f>
        <v>338032</v>
      </c>
    </row>
    <row r="22" spans="2:5" ht="15">
      <c r="B22" s="69" t="s">
        <v>97</v>
      </c>
      <c r="C22" s="65" t="str">
        <f>+'[9]Resumen Metrados'!$C22</f>
        <v>Tubería corrugada de acero galvanizado circular Diámetro 0.90 m</v>
      </c>
      <c r="D22" s="66" t="str">
        <f>+'[9]Resumen Metrados'!$D22</f>
        <v>m</v>
      </c>
      <c r="E22" s="67">
        <f>+'[9]Resumen Metrados'!$V22</f>
        <v>1426.4100000000008</v>
      </c>
    </row>
    <row r="23" spans="2:5" ht="15">
      <c r="B23" s="69" t="s">
        <v>98</v>
      </c>
      <c r="C23" s="65" t="str">
        <f>+'[9]Resumen Metrados'!$C23</f>
        <v>Tubería corrugada de acero galvanizado circular Diámetro 1.20 m</v>
      </c>
      <c r="D23" s="66" t="str">
        <f>+'[9]Resumen Metrados'!$D23</f>
        <v>m</v>
      </c>
      <c r="E23" s="67">
        <f>+'[9]Resumen Metrados'!$V23</f>
        <v>536.8599999999997</v>
      </c>
    </row>
    <row r="24" spans="2:5" ht="15">
      <c r="B24" s="69" t="s">
        <v>99</v>
      </c>
      <c r="C24" s="65" t="str">
        <f>+'[9]Resumen Metrados'!$C24</f>
        <v>Tubería corrugada de acero galvanizado circular Diámetro 1.50 m</v>
      </c>
      <c r="D24" s="66" t="str">
        <f>+'[9]Resumen Metrados'!$D24</f>
        <v>m</v>
      </c>
      <c r="E24" s="67">
        <f>+'[9]Resumen Metrados'!$V24</f>
        <v>61.559999999999995</v>
      </c>
    </row>
    <row r="25" spans="2:5" ht="15">
      <c r="B25" s="69" t="s">
        <v>100</v>
      </c>
      <c r="C25" s="65" t="str">
        <f>+'[9]Resumen Metrados'!$C25</f>
        <v>Tubería HDPE corrugada 4" para muros</v>
      </c>
      <c r="D25" s="66" t="str">
        <f>+'[9]Resumen Metrados'!$D25</f>
        <v>m</v>
      </c>
      <c r="E25" s="67">
        <f>+'[9]Resumen Metrados'!$V25</f>
        <v>6772.70975</v>
      </c>
    </row>
    <row r="26" spans="2:5" ht="15">
      <c r="B26" s="69" t="s">
        <v>101</v>
      </c>
      <c r="C26" s="65" t="str">
        <f>+'[9]Resumen Metrados'!$C26</f>
        <v>Tubería PVC SAP 6" para subdren perforada</v>
      </c>
      <c r="D26" s="66" t="str">
        <f>+'[9]Resumen Metrados'!$D26</f>
        <v>m</v>
      </c>
      <c r="E26" s="67">
        <f>+'[9]Resumen Metrados'!$V26</f>
        <v>8191.5</v>
      </c>
    </row>
    <row r="27" spans="2:5" ht="15">
      <c r="B27" s="69" t="s">
        <v>129</v>
      </c>
      <c r="C27" s="65" t="str">
        <f>+'[9]Resumen Metrados'!$C27</f>
        <v>Subdrenaje profundo</v>
      </c>
      <c r="D27" s="66" t="str">
        <f>+'[9]Resumen Metrados'!$D27</f>
        <v>m3</v>
      </c>
      <c r="E27" s="67">
        <f>+'[9]Resumen Metrados'!$V27</f>
        <v>4456.176</v>
      </c>
    </row>
    <row r="28" spans="2:5" ht="15">
      <c r="B28" s="69" t="s">
        <v>130</v>
      </c>
      <c r="C28" s="65" t="str">
        <f>+'[9]Resumen Metrados'!$C28</f>
        <v>Tubería de ventilación</v>
      </c>
      <c r="D28" s="66" t="str">
        <f>+'[9]Resumen Metrados'!$D28</f>
        <v>m</v>
      </c>
      <c r="E28" s="67">
        <f>+'[9]Resumen Metrados'!$V28</f>
        <v>96</v>
      </c>
    </row>
    <row r="29" spans="2:5" ht="15">
      <c r="B29" s="68" t="s">
        <v>102</v>
      </c>
      <c r="C29" s="65" t="str">
        <f>+'[9]Resumen Metrados'!$C29</f>
        <v>Cuneta triangular</v>
      </c>
      <c r="D29" s="66" t="str">
        <f>+'[9]Resumen Metrados'!$D29</f>
        <v>m</v>
      </c>
      <c r="E29" s="67">
        <f>+'[9]Resumen Metrados'!$V29</f>
        <v>52471.00000000001</v>
      </c>
    </row>
    <row r="30" spans="2:5" ht="15">
      <c r="B30" s="68" t="s">
        <v>103</v>
      </c>
      <c r="C30" s="65" t="str">
        <f>+'[9]Resumen Metrados'!$C30</f>
        <v>Cuneta rectangular</v>
      </c>
      <c r="D30" s="66" t="str">
        <f>+'[9]Resumen Metrados'!$D30</f>
        <v>m</v>
      </c>
      <c r="E30" s="67">
        <f>+'[9]Resumen Metrados'!$V30</f>
        <v>0</v>
      </c>
    </row>
    <row r="31" spans="2:5" ht="15">
      <c r="B31" s="68" t="s">
        <v>103</v>
      </c>
      <c r="C31" s="65" t="str">
        <f>+'[9]Resumen Metrados'!$C31</f>
        <v>Cuneta rectangular</v>
      </c>
      <c r="D31" s="66" t="str">
        <f>+'[9]Resumen Metrados'!$D31</f>
        <v>m</v>
      </c>
      <c r="E31" s="67">
        <f>+'[9]Resumen Metrados'!$V31</f>
        <v>8821.3</v>
      </c>
    </row>
    <row r="32" spans="2:5" ht="15">
      <c r="B32" s="68" t="s">
        <v>104</v>
      </c>
      <c r="C32" s="65" t="str">
        <f>+'[9]Resumen Metrados'!$C32</f>
        <v>Zanja de coronación</v>
      </c>
      <c r="D32" s="66" t="str">
        <f>+'[9]Resumen Metrados'!$D32</f>
        <v>m</v>
      </c>
      <c r="E32" s="67">
        <f>+'[9]Resumen Metrados'!$V32</f>
        <v>660</v>
      </c>
    </row>
    <row r="33" spans="2:5" ht="15">
      <c r="B33" s="68" t="s">
        <v>105</v>
      </c>
      <c r="C33" s="65" t="str">
        <f>+'[9]Resumen Metrados'!$C33</f>
        <v>Bordillo</v>
      </c>
      <c r="D33" s="66" t="str">
        <f>+'[9]Resumen Metrados'!$D33</f>
        <v>m</v>
      </c>
      <c r="E33" s="67">
        <f>+'[9]Resumen Metrados'!$V33</f>
        <v>1427.5</v>
      </c>
    </row>
    <row r="34" spans="2:5" ht="15">
      <c r="B34" s="68" t="s">
        <v>106</v>
      </c>
      <c r="C34" s="65" t="str">
        <f>+'[9]Resumen Metrados'!$C34</f>
        <v>Piedra emboquillada de 0.20 m</v>
      </c>
      <c r="D34" s="66" t="str">
        <f>+'[9]Resumen Metrados'!$D34</f>
        <v>m2</v>
      </c>
      <c r="E34" s="67">
        <f>+'[9]Resumen Metrados'!$V34</f>
        <v>14978.4532</v>
      </c>
    </row>
    <row r="35" spans="2:5" ht="15">
      <c r="B35" s="68" t="s">
        <v>107</v>
      </c>
      <c r="C35" s="65" t="str">
        <f>+'[9]Resumen Metrados'!$C35</f>
        <v>Piedra emboquillada de 0.40 m</v>
      </c>
      <c r="D35" s="66" t="str">
        <f>+'[9]Resumen Metrados'!$D35</f>
        <v>m2</v>
      </c>
      <c r="E35" s="67">
        <f>+'[9]Resumen Metrados'!$V35</f>
        <v>2091.239999999996</v>
      </c>
    </row>
    <row r="36" spans="2:5" ht="15">
      <c r="B36" s="68" t="s">
        <v>108</v>
      </c>
      <c r="C36" s="65" t="str">
        <f>+'[9]Resumen Metrados'!$C36</f>
        <v>Piedra emboquillada de 0.50 m</v>
      </c>
      <c r="D36" s="66" t="str">
        <f>+'[9]Resumen Metrados'!$D36</f>
        <v>m2</v>
      </c>
      <c r="E36" s="67">
        <f>+'[9]Resumen Metrados'!$V36</f>
        <v>1746.5</v>
      </c>
    </row>
    <row r="37" spans="2:5" ht="15">
      <c r="B37" s="68" t="s">
        <v>109</v>
      </c>
      <c r="C37" s="65" t="str">
        <f>+'[9]Resumen Metrados'!$C37</f>
        <v>Veredas e = 4"</v>
      </c>
      <c r="D37" s="66" t="str">
        <f>+'[9]Resumen Metrados'!$D37</f>
        <v>m2</v>
      </c>
      <c r="E37" s="67">
        <f>+'[9]Resumen Metrados'!$V37</f>
        <v>8270.4</v>
      </c>
    </row>
    <row r="38" spans="2:5" ht="15">
      <c r="B38" s="68" t="s">
        <v>110</v>
      </c>
      <c r="C38" s="65" t="str">
        <f>+'[9]Resumen Metrados'!$C38</f>
        <v>Sardinel</v>
      </c>
      <c r="D38" s="66" t="str">
        <f>+'[9]Resumen Metrados'!$D38</f>
        <v>m</v>
      </c>
      <c r="E38" s="67">
        <f>+'[9]Resumen Metrados'!$V38</f>
        <v>6892</v>
      </c>
    </row>
    <row r="39" spans="2:5" ht="15">
      <c r="B39" s="68" t="s">
        <v>127</v>
      </c>
      <c r="C39" s="65" t="str">
        <f>+'[9]Resumen Metrados'!$C39</f>
        <v>Geotextil no tejido para subdrenaje</v>
      </c>
      <c r="D39" s="66" t="str">
        <f>+'[9]Resumen Metrados'!$D39</f>
        <v>m2</v>
      </c>
      <c r="E39" s="67">
        <f>+'[9]Resumen Metrados'!$V39</f>
        <v>25393.65</v>
      </c>
    </row>
    <row r="40" spans="2:5" ht="15">
      <c r="B40" s="68" t="s">
        <v>128</v>
      </c>
      <c r="C40" s="65" t="str">
        <f>+'[9]Resumen Metrados'!$C40</f>
        <v>Geotextil para enrocado</v>
      </c>
      <c r="D40" s="66" t="str">
        <f>+'[9]Resumen Metrados'!$D40</f>
        <v>m2</v>
      </c>
      <c r="E40" s="67">
        <f>+'[9]Resumen Metrados'!$V40</f>
        <v>6414.05</v>
      </c>
    </row>
    <row r="41" spans="2:5" ht="15">
      <c r="B41" s="68" t="s">
        <v>111</v>
      </c>
      <c r="C41" s="65" t="str">
        <f>+'[9]Resumen Metrados'!$C41</f>
        <v>Gaviones</v>
      </c>
      <c r="D41" s="66" t="str">
        <f>+'[9]Resumen Metrados'!$D41</f>
        <v>m3</v>
      </c>
      <c r="E41" s="67">
        <f>+'[9]Resumen Metrados'!$V41</f>
        <v>1440</v>
      </c>
    </row>
    <row r="42" spans="2:5" ht="15">
      <c r="B42" s="68" t="s">
        <v>112</v>
      </c>
      <c r="C42" s="65" t="str">
        <f>+'[9]Resumen Metrados'!$C42</f>
        <v>Juntas para badenes</v>
      </c>
      <c r="D42" s="66" t="str">
        <f>+'[9]Resumen Metrados'!$D42</f>
        <v>m</v>
      </c>
      <c r="E42" s="67">
        <f>+'[9]Resumen Metrados'!$V42</f>
        <v>1266.2</v>
      </c>
    </row>
    <row r="43" spans="2:5" ht="15">
      <c r="B43" s="68" t="s">
        <v>113</v>
      </c>
      <c r="C43" s="65" t="str">
        <f>+'[9]Resumen Metrados'!$C43</f>
        <v>Junta para muros</v>
      </c>
      <c r="D43" s="66" t="str">
        <f>+'[9]Resumen Metrados'!$D43</f>
        <v>m2</v>
      </c>
      <c r="E43" s="67">
        <f>+'[9]Resumen Metrados'!$V43</f>
        <v>821.11</v>
      </c>
    </row>
    <row r="44" spans="2:5" ht="15">
      <c r="B44" s="68" t="s">
        <v>114</v>
      </c>
      <c r="C44" s="65" t="str">
        <f>+'[9]Resumen Metrados'!$C44</f>
        <v>Enrocado</v>
      </c>
      <c r="D44" s="66" t="str">
        <f>+'[9]Resumen Metrados'!$D44</f>
        <v>m3</v>
      </c>
      <c r="E44" s="67">
        <f>+'[9]Resumen Metrados'!$V44</f>
        <v>8243.11</v>
      </c>
    </row>
    <row r="45" spans="2:5" ht="15">
      <c r="B45" s="68" t="s">
        <v>131</v>
      </c>
      <c r="C45" s="65" t="str">
        <f>+'[9]Resumen Metrados'!$C45</f>
        <v>Pases vehiculares</v>
      </c>
      <c r="D45" s="66" t="str">
        <f>+'[9]Resumen Metrados'!$D45</f>
        <v>UNIDAD</v>
      </c>
      <c r="E45" s="67">
        <f>+'[9]Resumen Metrados'!$V45</f>
        <v>10</v>
      </c>
    </row>
    <row r="52" ht="15">
      <c r="B52" s="57"/>
    </row>
    <row r="53" ht="15">
      <c r="B53" s="57"/>
    </row>
    <row r="54" ht="15">
      <c r="B54" s="57"/>
    </row>
    <row r="55" ht="15">
      <c r="B55" s="57"/>
    </row>
    <row r="56" ht="15">
      <c r="B56" s="57"/>
    </row>
    <row r="57" ht="15">
      <c r="B57" s="57"/>
    </row>
    <row r="58" ht="15">
      <c r="B58" s="57"/>
    </row>
    <row r="59" ht="15">
      <c r="B59" s="57"/>
    </row>
    <row r="60" ht="15">
      <c r="B60" s="57"/>
    </row>
    <row r="61" ht="15">
      <c r="B61" s="57"/>
    </row>
    <row r="62" ht="15">
      <c r="B62" s="57"/>
    </row>
    <row r="63" ht="15">
      <c r="B63" s="57"/>
    </row>
    <row r="64" ht="15">
      <c r="B64" s="57"/>
    </row>
    <row r="65" ht="15">
      <c r="B65" s="57"/>
    </row>
    <row r="66" ht="15">
      <c r="B66" s="57"/>
    </row>
    <row r="67" ht="15">
      <c r="B67" s="57"/>
    </row>
    <row r="68" ht="15">
      <c r="B68" s="57"/>
    </row>
    <row r="69" ht="15">
      <c r="B69" s="57"/>
    </row>
    <row r="70" ht="15">
      <c r="B70" s="57"/>
    </row>
    <row r="71" ht="15">
      <c r="B71" s="57"/>
    </row>
    <row r="72" ht="15">
      <c r="B72" s="57"/>
    </row>
    <row r="73" ht="15">
      <c r="B73" s="57"/>
    </row>
    <row r="74" ht="15">
      <c r="B74" s="57"/>
    </row>
    <row r="75" ht="15">
      <c r="B75" s="57"/>
    </row>
    <row r="76" ht="15">
      <c r="B76" s="57"/>
    </row>
    <row r="77" ht="15">
      <c r="B77" s="57"/>
    </row>
    <row r="78" ht="15">
      <c r="B78" s="57"/>
    </row>
    <row r="79" ht="15">
      <c r="B79" s="57"/>
    </row>
    <row r="80" ht="15">
      <c r="B80" s="57"/>
    </row>
    <row r="81" ht="15">
      <c r="B81" s="57"/>
    </row>
    <row r="82" ht="15">
      <c r="B82" s="57"/>
    </row>
    <row r="83" ht="15">
      <c r="B83" s="57"/>
    </row>
    <row r="84" ht="15">
      <c r="B84" s="57"/>
    </row>
    <row r="85" ht="15">
      <c r="B85" s="57"/>
    </row>
    <row r="86" ht="15">
      <c r="B86" s="57"/>
    </row>
    <row r="87" ht="15">
      <c r="B87" s="57"/>
    </row>
    <row r="88" ht="15">
      <c r="B88" s="57"/>
    </row>
    <row r="89" ht="15">
      <c r="B89" s="57"/>
    </row>
    <row r="90" ht="15">
      <c r="B90" s="57"/>
    </row>
    <row r="91" ht="15">
      <c r="B91" s="57"/>
    </row>
    <row r="92" ht="15">
      <c r="B92" s="57"/>
    </row>
    <row r="93" ht="15">
      <c r="B93" s="57"/>
    </row>
    <row r="94" ht="15">
      <c r="B94" s="57"/>
    </row>
    <row r="95" ht="15">
      <c r="B95" s="57"/>
    </row>
    <row r="96" ht="15">
      <c r="B96" s="57"/>
    </row>
    <row r="97" ht="15">
      <c r="B97" s="57"/>
    </row>
    <row r="98" ht="15">
      <c r="B98" s="57"/>
    </row>
    <row r="99" ht="15">
      <c r="B99" s="57"/>
    </row>
    <row r="100" ht="15">
      <c r="B100" s="57"/>
    </row>
    <row r="101" ht="15">
      <c r="B101" s="57"/>
    </row>
    <row r="102" ht="15">
      <c r="B102" s="57"/>
    </row>
    <row r="103" ht="15">
      <c r="B103" s="57"/>
    </row>
    <row r="104" ht="15">
      <c r="B104" s="57"/>
    </row>
    <row r="105" ht="15">
      <c r="B105" s="57"/>
    </row>
    <row r="106" ht="15">
      <c r="B106" s="57"/>
    </row>
    <row r="107" ht="15">
      <c r="B107" s="57"/>
    </row>
    <row r="108" ht="15">
      <c r="B108" s="57"/>
    </row>
    <row r="109" ht="15">
      <c r="B109" s="57"/>
    </row>
    <row r="110" ht="15">
      <c r="B110" s="57"/>
    </row>
    <row r="111" ht="15">
      <c r="B111" s="57"/>
    </row>
    <row r="112" ht="15">
      <c r="B112" s="57"/>
    </row>
    <row r="113" ht="15">
      <c r="B113" s="57"/>
    </row>
    <row r="114" ht="15">
      <c r="B114" s="57"/>
    </row>
    <row r="115" ht="15">
      <c r="B115" s="57"/>
    </row>
    <row r="116" ht="15">
      <c r="B116" s="57"/>
    </row>
    <row r="117" ht="15">
      <c r="B117" s="57"/>
    </row>
    <row r="118" ht="15">
      <c r="B118" s="57"/>
    </row>
    <row r="119" ht="15">
      <c r="B119" s="57"/>
    </row>
    <row r="120" ht="15">
      <c r="B120" s="57"/>
    </row>
    <row r="121" ht="15">
      <c r="B121" s="57"/>
    </row>
    <row r="122" ht="15">
      <c r="B122" s="57"/>
    </row>
    <row r="123" ht="15">
      <c r="B123" s="57"/>
    </row>
    <row r="124" ht="15">
      <c r="B124" s="57"/>
    </row>
    <row r="125" ht="15">
      <c r="B125" s="57"/>
    </row>
    <row r="126" ht="15">
      <c r="B126" s="57"/>
    </row>
    <row r="127" ht="15">
      <c r="B127" s="57"/>
    </row>
    <row r="128" ht="15">
      <c r="B128" s="57"/>
    </row>
    <row r="129" ht="15">
      <c r="B129" s="57"/>
    </row>
  </sheetData>
  <sheetProtection/>
  <mergeCells count="5">
    <mergeCell ref="B4:E4"/>
    <mergeCell ref="B6:B7"/>
    <mergeCell ref="C6:C7"/>
    <mergeCell ref="D6:D7"/>
    <mergeCell ref="E6:E7"/>
  </mergeCells>
  <printOptions horizontalCentered="1"/>
  <pageMargins left="0.11811023622047245" right="0" top="0.5511811023622047" bottom="0.35433070866141736" header="0" footer="0"/>
  <pageSetup horizontalDpi="300" verticalDpi="300" orientation="portrait" paperSize="9" scale="75" r:id="rId1"/>
  <rowBreaks count="1" manualBreakCount="1">
    <brk id="7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4"/>
  <sheetViews>
    <sheetView tabSelected="1" workbookViewId="0" topLeftCell="A1">
      <selection activeCell="C36" sqref="C36:C42"/>
    </sheetView>
  </sheetViews>
  <sheetFormatPr defaultColWidth="11.421875" defaultRowHeight="12.75"/>
  <cols>
    <col min="1" max="1" width="13.00390625" style="0" customWidth="1"/>
    <col min="2" max="2" width="3.421875" style="0" customWidth="1"/>
    <col min="3" max="3" width="40.28125" style="0" customWidth="1"/>
    <col min="5" max="6" width="20.7109375" style="0" customWidth="1"/>
  </cols>
  <sheetData>
    <row r="1" spans="1:3" ht="12.75">
      <c r="A1" s="40" t="s">
        <v>2</v>
      </c>
      <c r="B1" s="41" t="s">
        <v>4</v>
      </c>
      <c r="C1" s="44" t="str">
        <f>+proyecto!C1</f>
        <v>ESTUDIO DEFINITIVO PARA LA CONSTRUCCIÓN Y MEJORAMIENTO DE LA CARRETERA CUSCO - QUILLABAMBA</v>
      </c>
    </row>
    <row r="2" spans="1:3" ht="12.75">
      <c r="A2" s="40"/>
      <c r="B2" s="41"/>
      <c r="C2" s="44" t="str">
        <f>+proyecto!C2</f>
        <v>TRAMO: ALFAMAYO - CHAULLAY - QUILLABAMBA</v>
      </c>
    </row>
    <row r="3" spans="1:3" ht="12.75">
      <c r="A3" s="40" t="s">
        <v>3</v>
      </c>
      <c r="B3" s="41" t="s">
        <v>4</v>
      </c>
      <c r="C3" s="44" t="str">
        <f>+proyecto!C3</f>
        <v>CONSORCIO LAGESA - INGEDISA</v>
      </c>
    </row>
    <row r="4" spans="1:3" ht="12.75">
      <c r="A4" s="1"/>
      <c r="B4" s="3"/>
      <c r="C4" s="2"/>
    </row>
    <row r="5" spans="1:6" ht="15">
      <c r="A5" s="72" t="s">
        <v>19</v>
      </c>
      <c r="B5" s="72"/>
      <c r="C5" s="72"/>
      <c r="D5" s="72"/>
      <c r="E5" s="72"/>
      <c r="F5" s="72"/>
    </row>
    <row r="6" spans="1:6" ht="12.75">
      <c r="A6" s="82"/>
      <c r="B6" s="82"/>
      <c r="C6" s="82"/>
      <c r="D6" s="82"/>
      <c r="E6" s="82"/>
      <c r="F6" s="82"/>
    </row>
    <row r="9" spans="1:6" ht="12.75">
      <c r="A9" s="76" t="s">
        <v>7</v>
      </c>
      <c r="B9" s="78"/>
      <c r="C9" s="76" t="s">
        <v>8</v>
      </c>
      <c r="D9" s="73" t="s">
        <v>9</v>
      </c>
      <c r="E9" s="73" t="s">
        <v>59</v>
      </c>
      <c r="F9" s="73" t="s">
        <v>6</v>
      </c>
    </row>
    <row r="10" spans="1:6" ht="12.75">
      <c r="A10" s="77"/>
      <c r="B10" s="83"/>
      <c r="C10" s="77"/>
      <c r="D10" s="75" t="s">
        <v>9</v>
      </c>
      <c r="E10" s="81"/>
      <c r="F10" s="74"/>
    </row>
    <row r="11" spans="1:6" ht="12.75">
      <c r="A11" s="26" t="s">
        <v>20</v>
      </c>
      <c r="B11" s="6"/>
      <c r="C11" s="18" t="s">
        <v>21</v>
      </c>
      <c r="D11" s="27" t="s">
        <v>43</v>
      </c>
      <c r="E11" s="24">
        <f>SUM(E12:E14)</f>
        <v>181428.49271074994</v>
      </c>
      <c r="F11" s="21">
        <f>+E11</f>
        <v>181428.49271074994</v>
      </c>
    </row>
    <row r="12" spans="1:6" ht="12.75">
      <c r="A12" s="8"/>
      <c r="B12" s="9"/>
      <c r="C12" s="19" t="s">
        <v>36</v>
      </c>
      <c r="D12" s="10" t="s">
        <v>43</v>
      </c>
      <c r="E12" s="21">
        <f>+'[3]Transportes CA 20 Años'!$K$102</f>
        <v>74626.59070949999</v>
      </c>
      <c r="F12" s="21"/>
    </row>
    <row r="13" spans="1:6" ht="12.75">
      <c r="A13" s="8"/>
      <c r="B13" s="9"/>
      <c r="C13" s="19" t="s">
        <v>37</v>
      </c>
      <c r="D13" s="10" t="s">
        <v>43</v>
      </c>
      <c r="E13" s="21">
        <f>+'[3]Transportes CA 20 Años'!$L$102</f>
        <v>80760.17700124993</v>
      </c>
      <c r="F13" s="21"/>
    </row>
    <row r="14" spans="1:6" ht="12.75">
      <c r="A14" s="8"/>
      <c r="B14" s="9"/>
      <c r="C14" s="19" t="s">
        <v>132</v>
      </c>
      <c r="D14" s="10" t="s">
        <v>43</v>
      </c>
      <c r="E14" s="21">
        <f>+'[3]mejoramiento'!$H$42</f>
        <v>26041.725</v>
      </c>
      <c r="F14" s="21"/>
    </row>
    <row r="15" spans="1:6" ht="12.75">
      <c r="A15" s="8"/>
      <c r="B15" s="9"/>
      <c r="C15" s="19"/>
      <c r="D15" s="10"/>
      <c r="E15" s="19"/>
      <c r="F15" s="19"/>
    </row>
    <row r="16" spans="1:8" ht="12.75">
      <c r="A16" s="8" t="s">
        <v>22</v>
      </c>
      <c r="B16" s="9"/>
      <c r="C16" s="19" t="s">
        <v>23</v>
      </c>
      <c r="D16" s="10" t="s">
        <v>43</v>
      </c>
      <c r="E16" s="21">
        <f>SUM(E17:E19)</f>
        <v>2979542.7037637737</v>
      </c>
      <c r="F16" s="21">
        <f>+E16</f>
        <v>2979542.7037637737</v>
      </c>
      <c r="H16">
        <f>+F16/F11</f>
        <v>16.422683445394853</v>
      </c>
    </row>
    <row r="17" spans="1:6" ht="12.75">
      <c r="A17" s="8"/>
      <c r="B17" s="9"/>
      <c r="C17" s="19" t="s">
        <v>36</v>
      </c>
      <c r="D17" s="10" t="s">
        <v>43</v>
      </c>
      <c r="E17" s="21">
        <f>+'[3]Transportes CA 20 Años'!$P$102</f>
        <v>1211217.5152558237</v>
      </c>
      <c r="F17" s="21"/>
    </row>
    <row r="18" spans="1:6" ht="12.75">
      <c r="A18" s="8"/>
      <c r="B18" s="9"/>
      <c r="C18" s="19" t="s">
        <v>37</v>
      </c>
      <c r="D18" s="10" t="s">
        <v>43</v>
      </c>
      <c r="E18" s="21">
        <f>+'[3]Transportes CA 20 Años'!$R$102</f>
        <v>1316636.7506079501</v>
      </c>
      <c r="F18" s="21"/>
    </row>
    <row r="19" spans="1:6" ht="12.75">
      <c r="A19" s="8"/>
      <c r="B19" s="9"/>
      <c r="C19" s="19" t="s">
        <v>132</v>
      </c>
      <c r="D19" s="10" t="s">
        <v>43</v>
      </c>
      <c r="E19" s="21">
        <f>+'[3]mejoramiento'!$J$42</f>
        <v>451688.4378999999</v>
      </c>
      <c r="F19" s="21"/>
    </row>
    <row r="20" spans="1:6" ht="12.75">
      <c r="A20" s="8"/>
      <c r="B20" s="9"/>
      <c r="C20" s="19"/>
      <c r="D20" s="10"/>
      <c r="E20" s="19"/>
      <c r="F20" s="19"/>
    </row>
    <row r="21" spans="1:6" ht="12.75">
      <c r="A21" s="8" t="s">
        <v>79</v>
      </c>
      <c r="B21" s="9"/>
      <c r="C21" s="19" t="s">
        <v>27</v>
      </c>
      <c r="D21" s="10" t="s">
        <v>43</v>
      </c>
      <c r="E21" s="21">
        <f>SUM(E22:E24)</f>
        <v>903709.1580309996</v>
      </c>
      <c r="F21" s="21">
        <f>+E21</f>
        <v>903709.1580309996</v>
      </c>
    </row>
    <row r="22" spans="1:6" ht="12.75">
      <c r="A22" s="8"/>
      <c r="B22" s="9"/>
      <c r="C22" s="19" t="s">
        <v>38</v>
      </c>
      <c r="D22" s="10" t="s">
        <v>43</v>
      </c>
      <c r="E22" s="21">
        <f>+'[3]Mat. Exc '!$M$68</f>
        <v>840957.1454309996</v>
      </c>
      <c r="F22" s="19"/>
    </row>
    <row r="23" spans="1:6" ht="25.5">
      <c r="A23" s="8"/>
      <c r="B23" s="9"/>
      <c r="C23" s="29" t="s">
        <v>39</v>
      </c>
      <c r="D23" s="28" t="s">
        <v>43</v>
      </c>
      <c r="E23" s="30">
        <f>+'[3]Excavación Estructuras'!$J$309</f>
        <v>61717.55089999999</v>
      </c>
      <c r="F23" s="19"/>
    </row>
    <row r="24" spans="1:6" ht="12.75">
      <c r="A24" s="8"/>
      <c r="B24" s="9"/>
      <c r="C24" s="29" t="s">
        <v>42</v>
      </c>
      <c r="D24" s="10" t="s">
        <v>43</v>
      </c>
      <c r="E24" s="21">
        <f>+'[3]Demolición'!$J$74</f>
        <v>1034.4617</v>
      </c>
      <c r="F24" s="19"/>
    </row>
    <row r="25" spans="1:6" ht="12.75">
      <c r="A25" s="8"/>
      <c r="B25" s="9"/>
      <c r="C25" s="19"/>
      <c r="D25" s="10"/>
      <c r="E25" s="19"/>
      <c r="F25" s="19"/>
    </row>
    <row r="26" spans="1:8" ht="12.75">
      <c r="A26" s="8" t="s">
        <v>80</v>
      </c>
      <c r="B26" s="9"/>
      <c r="C26" s="19" t="s">
        <v>29</v>
      </c>
      <c r="D26" s="10" t="s">
        <v>43</v>
      </c>
      <c r="E26" s="21">
        <f>SUM(E27:E29)</f>
        <v>1739428.63</v>
      </c>
      <c r="F26" s="21">
        <f>+E26</f>
        <v>1739428.63</v>
      </c>
      <c r="H26">
        <f>+F26/F21</f>
        <v>1.9247659654018168</v>
      </c>
    </row>
    <row r="27" spans="1:6" ht="12.75">
      <c r="A27" s="17"/>
      <c r="B27" s="9"/>
      <c r="C27" s="19" t="s">
        <v>38</v>
      </c>
      <c r="D27" s="10" t="s">
        <v>43</v>
      </c>
      <c r="E27" s="21">
        <f>+'[3]Mat. Exc '!$N$68</f>
        <v>1620837.82</v>
      </c>
      <c r="F27" s="19"/>
    </row>
    <row r="28" spans="1:6" ht="25.5">
      <c r="A28" s="17"/>
      <c r="B28" s="9"/>
      <c r="C28" s="29" t="s">
        <v>39</v>
      </c>
      <c r="D28" s="28" t="s">
        <v>43</v>
      </c>
      <c r="E28" s="71">
        <f>+'[3]Excavación Estructuras'!$K$309</f>
        <v>117118.43000000002</v>
      </c>
      <c r="F28" s="19"/>
    </row>
    <row r="29" spans="1:6" ht="12.75">
      <c r="A29" s="17"/>
      <c r="B29" s="9"/>
      <c r="C29" s="29" t="s">
        <v>42</v>
      </c>
      <c r="D29" s="10" t="s">
        <v>43</v>
      </c>
      <c r="E29" s="21">
        <f>+'[3]Demolición'!$K$74</f>
        <v>1472.38</v>
      </c>
      <c r="F29" s="19"/>
    </row>
    <row r="30" spans="1:6" ht="12.75">
      <c r="A30" s="8"/>
      <c r="B30" s="9"/>
      <c r="C30" s="19"/>
      <c r="D30" s="10"/>
      <c r="E30" s="19"/>
      <c r="F30" s="19"/>
    </row>
    <row r="31" spans="1:6" ht="12.75">
      <c r="A31" s="8" t="s">
        <v>26</v>
      </c>
      <c r="B31" s="9"/>
      <c r="C31" s="19" t="s">
        <v>24</v>
      </c>
      <c r="D31" s="10" t="s">
        <v>43</v>
      </c>
      <c r="E31" s="21">
        <f>+'[3]Transportes CA 20 Años'!$J$102</f>
        <v>33557.247103499976</v>
      </c>
      <c r="F31" s="21">
        <f>SUM(E31:E31)</f>
        <v>33557.247103499976</v>
      </c>
    </row>
    <row r="32" spans="1:6" ht="12.75">
      <c r="A32" s="17"/>
      <c r="B32" s="9"/>
      <c r="C32" s="19"/>
      <c r="D32" s="9"/>
      <c r="E32" s="19"/>
      <c r="F32" s="19"/>
    </row>
    <row r="33" spans="1:6" ht="12.75">
      <c r="A33" s="8" t="s">
        <v>28</v>
      </c>
      <c r="B33" s="9"/>
      <c r="C33" s="19" t="s">
        <v>25</v>
      </c>
      <c r="D33" s="10" t="s">
        <v>43</v>
      </c>
      <c r="E33" s="21">
        <f>+'[3]Transportes CA 20 Años'!$N$102</f>
        <v>815690.2623916768</v>
      </c>
      <c r="F33" s="21">
        <f>SUM(E33:E33)</f>
        <v>815690.2623916768</v>
      </c>
    </row>
    <row r="34" spans="1:6" ht="12.75">
      <c r="A34" s="14"/>
      <c r="B34" s="15"/>
      <c r="C34" s="20"/>
      <c r="D34" s="23"/>
      <c r="E34" s="20"/>
      <c r="F34" s="20"/>
    </row>
  </sheetData>
  <mergeCells count="7">
    <mergeCell ref="A5:F5"/>
    <mergeCell ref="A6:F6"/>
    <mergeCell ref="F9:F10"/>
    <mergeCell ref="A9:B10"/>
    <mergeCell ref="C9:C10"/>
    <mergeCell ref="D9:D10"/>
    <mergeCell ref="E9:E10"/>
  </mergeCells>
  <printOptions horizontalCentered="1"/>
  <pageMargins left="0.7874015748031497" right="0.7874015748031497" top="0.984251968503937" bottom="0.984251968503937" header="0" footer="0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47"/>
  <sheetViews>
    <sheetView workbookViewId="0" topLeftCell="A1">
      <selection activeCell="E17" sqref="E17"/>
    </sheetView>
  </sheetViews>
  <sheetFormatPr defaultColWidth="11.421875" defaultRowHeight="12.75"/>
  <cols>
    <col min="1" max="1" width="13.00390625" style="0" customWidth="1"/>
    <col min="2" max="2" width="3.421875" style="0" customWidth="1"/>
    <col min="3" max="3" width="41.8515625" style="0" customWidth="1"/>
    <col min="5" max="6" width="20.7109375" style="0" customWidth="1"/>
  </cols>
  <sheetData>
    <row r="1" spans="1:3" ht="12.75">
      <c r="A1" s="40" t="s">
        <v>2</v>
      </c>
      <c r="B1" s="41" t="s">
        <v>4</v>
      </c>
      <c r="C1" s="44" t="str">
        <f>+proyecto!C1</f>
        <v>ESTUDIO DEFINITIVO PARA LA CONSTRUCCIÓN Y MEJORAMIENTO DE LA CARRETERA CUSCO - QUILLABAMBA</v>
      </c>
    </row>
    <row r="2" spans="1:3" ht="12.75">
      <c r="A2" s="40"/>
      <c r="B2" s="41"/>
      <c r="C2" s="44" t="str">
        <f>+proyecto!C2</f>
        <v>TRAMO: ALFAMAYO - CHAULLAY - QUILLABAMBA</v>
      </c>
    </row>
    <row r="3" spans="1:3" ht="12.75">
      <c r="A3" s="40" t="s">
        <v>3</v>
      </c>
      <c r="B3" s="41" t="s">
        <v>4</v>
      </c>
      <c r="C3" s="44" t="str">
        <f>+proyecto!C3</f>
        <v>CONSORCIO LAGESA - INGEDISA</v>
      </c>
    </row>
    <row r="4" spans="1:3" ht="12.75">
      <c r="A4" s="1"/>
      <c r="B4" s="3"/>
      <c r="C4" s="2"/>
    </row>
    <row r="5" spans="1:6" ht="15">
      <c r="A5" s="72" t="s">
        <v>30</v>
      </c>
      <c r="B5" s="72"/>
      <c r="C5" s="72"/>
      <c r="D5" s="72"/>
      <c r="E5" s="72"/>
      <c r="F5" s="72"/>
    </row>
    <row r="8" spans="1:6" ht="12.75">
      <c r="A8" s="76" t="s">
        <v>7</v>
      </c>
      <c r="B8" s="78"/>
      <c r="C8" s="76" t="s">
        <v>8</v>
      </c>
      <c r="D8" s="73" t="s">
        <v>9</v>
      </c>
      <c r="E8" s="73" t="s">
        <v>59</v>
      </c>
      <c r="F8" s="73" t="s">
        <v>6</v>
      </c>
    </row>
    <row r="9" spans="1:6" ht="12.75">
      <c r="A9" s="77"/>
      <c r="B9" s="83"/>
      <c r="C9" s="77"/>
      <c r="D9" s="75" t="s">
        <v>9</v>
      </c>
      <c r="E9" s="81"/>
      <c r="F9" s="75"/>
    </row>
    <row r="10" spans="1:6" ht="12.75">
      <c r="A10" s="5"/>
      <c r="B10" s="6"/>
      <c r="C10" s="18"/>
      <c r="D10" s="6"/>
      <c r="E10" s="18"/>
      <c r="F10" s="7"/>
    </row>
    <row r="11" spans="1:6" ht="12.75">
      <c r="A11" s="8">
        <v>801</v>
      </c>
      <c r="B11" s="9" t="s">
        <v>48</v>
      </c>
      <c r="C11" s="19" t="s">
        <v>117</v>
      </c>
      <c r="D11" s="10" t="s">
        <v>31</v>
      </c>
      <c r="E11" s="45">
        <f>+'[10]RES'!$E$12</f>
        <v>595</v>
      </c>
      <c r="F11" s="46">
        <f>+E11</f>
        <v>595</v>
      </c>
    </row>
    <row r="12" spans="1:6" ht="12.75">
      <c r="A12" s="17"/>
      <c r="B12" s="9"/>
      <c r="C12" s="19"/>
      <c r="D12" s="9"/>
      <c r="E12" s="19"/>
      <c r="F12" s="13"/>
    </row>
    <row r="13" spans="1:6" ht="12.75">
      <c r="A13" s="8">
        <v>802</v>
      </c>
      <c r="B13" s="9" t="s">
        <v>118</v>
      </c>
      <c r="C13" s="19" t="s">
        <v>70</v>
      </c>
      <c r="D13" s="10" t="s">
        <v>31</v>
      </c>
      <c r="E13" s="45">
        <f>+'[10]RES'!$E$16</f>
        <v>124</v>
      </c>
      <c r="F13" s="46">
        <f>+E13</f>
        <v>124</v>
      </c>
    </row>
    <row r="14" spans="1:6" ht="12.75">
      <c r="A14" s="17"/>
      <c r="B14" s="9"/>
      <c r="C14" s="19"/>
      <c r="D14" s="9"/>
      <c r="E14" s="19"/>
      <c r="F14" s="13"/>
    </row>
    <row r="15" spans="1:6" ht="12.75">
      <c r="A15" s="8">
        <v>803</v>
      </c>
      <c r="B15" s="9" t="s">
        <v>44</v>
      </c>
      <c r="C15" s="19" t="s">
        <v>32</v>
      </c>
      <c r="D15" s="10" t="s">
        <v>31</v>
      </c>
      <c r="E15" s="45">
        <f>+'[10]RES'!$E$19</f>
        <v>4</v>
      </c>
      <c r="F15" s="46">
        <f>+E15</f>
        <v>4</v>
      </c>
    </row>
    <row r="16" spans="1:6" ht="12.75">
      <c r="A16" s="17"/>
      <c r="B16" s="9"/>
      <c r="C16" s="19"/>
      <c r="D16" s="9"/>
      <c r="E16" s="19"/>
      <c r="F16" s="13"/>
    </row>
    <row r="17" spans="1:6" ht="12.75">
      <c r="A17" s="8">
        <v>803</v>
      </c>
      <c r="B17" s="9" t="s">
        <v>49</v>
      </c>
      <c r="C17" s="19" t="s">
        <v>32</v>
      </c>
      <c r="D17" s="10" t="s">
        <v>17</v>
      </c>
      <c r="E17" s="21">
        <f>+'[10]RES'!$E$21</f>
        <v>103.74000000000001</v>
      </c>
      <c r="F17" s="46">
        <f>+E17</f>
        <v>103.74000000000001</v>
      </c>
    </row>
    <row r="18" spans="1:6" ht="12.75">
      <c r="A18" s="17"/>
      <c r="B18" s="9"/>
      <c r="C18" s="19"/>
      <c r="D18" s="9"/>
      <c r="E18" s="21"/>
      <c r="F18" s="12"/>
    </row>
    <row r="19" spans="1:6" ht="12.75">
      <c r="A19" s="8">
        <v>804</v>
      </c>
      <c r="B19" s="9" t="s">
        <v>44</v>
      </c>
      <c r="C19" s="19" t="s">
        <v>54</v>
      </c>
      <c r="D19" s="10" t="s">
        <v>31</v>
      </c>
      <c r="E19" s="21">
        <f>+'[10]RES'!$E$25</f>
        <v>723</v>
      </c>
      <c r="F19" s="46">
        <f>+E19</f>
        <v>723</v>
      </c>
    </row>
    <row r="20" spans="1:6" ht="12.75">
      <c r="A20" s="17"/>
      <c r="B20" s="9"/>
      <c r="C20" s="19"/>
      <c r="D20" s="9"/>
      <c r="E20" s="21"/>
      <c r="F20" s="12"/>
    </row>
    <row r="21" spans="1:6" ht="12.75">
      <c r="A21" s="8">
        <v>804</v>
      </c>
      <c r="B21" s="9" t="s">
        <v>48</v>
      </c>
      <c r="C21" s="19" t="s">
        <v>41</v>
      </c>
      <c r="D21" s="10" t="s">
        <v>5</v>
      </c>
      <c r="E21" s="21">
        <f>+'[10]RES'!$E$29</f>
        <v>515.1999999999999</v>
      </c>
      <c r="F21" s="46">
        <f>+E21</f>
        <v>515.1999999999999</v>
      </c>
    </row>
    <row r="22" spans="1:6" ht="12.75">
      <c r="A22" s="17"/>
      <c r="B22" s="9"/>
      <c r="C22" s="19"/>
      <c r="D22" s="9"/>
      <c r="E22" s="21"/>
      <c r="F22" s="12"/>
    </row>
    <row r="23" spans="1:6" ht="12.75">
      <c r="A23" s="8">
        <v>804</v>
      </c>
      <c r="B23" s="9" t="s">
        <v>119</v>
      </c>
      <c r="C23" s="19" t="s">
        <v>71</v>
      </c>
      <c r="D23" s="10" t="s">
        <v>31</v>
      </c>
      <c r="E23" s="21">
        <f>+'[10]RES'!$E$31</f>
        <v>48</v>
      </c>
      <c r="F23" s="46">
        <f>+E23</f>
        <v>48</v>
      </c>
    </row>
    <row r="24" spans="1:6" ht="12.75">
      <c r="A24" s="8"/>
      <c r="B24" s="9"/>
      <c r="C24" s="19"/>
      <c r="D24" s="10"/>
      <c r="E24" s="21"/>
      <c r="F24" s="12"/>
    </row>
    <row r="25" spans="1:6" ht="12.75">
      <c r="A25" s="8">
        <v>804</v>
      </c>
      <c r="B25" s="9" t="s">
        <v>120</v>
      </c>
      <c r="C25" s="19" t="s">
        <v>121</v>
      </c>
      <c r="D25" s="10" t="s">
        <v>31</v>
      </c>
      <c r="E25" s="21">
        <f>+'[10]RES'!$E$33</f>
        <v>56</v>
      </c>
      <c r="F25" s="46">
        <f>+E25</f>
        <v>56</v>
      </c>
    </row>
    <row r="26" spans="1:6" ht="12.75">
      <c r="A26" s="8"/>
      <c r="B26" s="9"/>
      <c r="C26" s="19"/>
      <c r="D26" s="10"/>
      <c r="E26" s="21"/>
      <c r="F26" s="12"/>
    </row>
    <row r="27" spans="1:6" ht="12.75">
      <c r="A27" s="8">
        <v>805</v>
      </c>
      <c r="B27" s="9" t="s">
        <v>44</v>
      </c>
      <c r="C27" s="19" t="s">
        <v>78</v>
      </c>
      <c r="D27" s="10" t="s">
        <v>31</v>
      </c>
      <c r="E27" s="21">
        <f>+'[10]RES'!$E$27</f>
        <v>726</v>
      </c>
      <c r="F27" s="46">
        <f>+E27</f>
        <v>726</v>
      </c>
    </row>
    <row r="28" spans="1:6" ht="12.75">
      <c r="A28" s="17"/>
      <c r="B28" s="9"/>
      <c r="C28" s="19"/>
      <c r="D28" s="9"/>
      <c r="E28" s="21"/>
      <c r="F28" s="12"/>
    </row>
    <row r="29" spans="1:6" ht="12.75">
      <c r="A29" s="17">
        <v>805</v>
      </c>
      <c r="B29" s="9" t="s">
        <v>48</v>
      </c>
      <c r="C29" s="19" t="s">
        <v>77</v>
      </c>
      <c r="D29" s="10" t="s">
        <v>31</v>
      </c>
      <c r="E29" s="21">
        <f>+'[10]RES'!$E$58</f>
        <v>12257</v>
      </c>
      <c r="F29" s="46">
        <f>+E29</f>
        <v>12257</v>
      </c>
    </row>
    <row r="30" spans="1:6" ht="12.75">
      <c r="A30" s="17"/>
      <c r="B30" s="9"/>
      <c r="C30" s="19"/>
      <c r="D30" s="9"/>
      <c r="E30" s="21"/>
      <c r="F30" s="12"/>
    </row>
    <row r="31" spans="1:6" ht="12.75">
      <c r="A31" s="8">
        <v>810</v>
      </c>
      <c r="B31" s="9" t="s">
        <v>44</v>
      </c>
      <c r="C31" s="19" t="s">
        <v>40</v>
      </c>
      <c r="D31" s="10" t="s">
        <v>17</v>
      </c>
      <c r="E31" s="21">
        <f>+'[10]RES'!$E$35</f>
        <v>15310.750149999989</v>
      </c>
      <c r="F31" s="46">
        <f>+E31</f>
        <v>15310.750149999989</v>
      </c>
    </row>
    <row r="32" spans="1:6" ht="12.75">
      <c r="A32" s="17"/>
      <c r="B32" s="9"/>
      <c r="C32" s="19"/>
      <c r="D32" s="9"/>
      <c r="E32" s="21"/>
      <c r="F32" s="12"/>
    </row>
    <row r="33" spans="1:6" ht="12.75">
      <c r="A33" s="8">
        <v>820</v>
      </c>
      <c r="B33" s="9" t="s">
        <v>44</v>
      </c>
      <c r="C33" s="19" t="s">
        <v>72</v>
      </c>
      <c r="D33" s="10" t="s">
        <v>5</v>
      </c>
      <c r="E33" s="21">
        <f>+'[10]RES'!$E$39</f>
        <v>9077.800000000001</v>
      </c>
      <c r="F33" s="46">
        <f>+E33</f>
        <v>9077.800000000001</v>
      </c>
    </row>
    <row r="34" spans="1:6" ht="12.75">
      <c r="A34" s="8"/>
      <c r="B34" s="9"/>
      <c r="C34" s="19"/>
      <c r="D34" s="10"/>
      <c r="E34" s="21"/>
      <c r="F34" s="12"/>
    </row>
    <row r="35" spans="1:6" ht="12.75">
      <c r="A35" s="8">
        <v>820</v>
      </c>
      <c r="B35" s="9" t="s">
        <v>48</v>
      </c>
      <c r="C35" s="19" t="s">
        <v>73</v>
      </c>
      <c r="D35" s="10" t="s">
        <v>31</v>
      </c>
      <c r="E35" s="21">
        <f>+'[10]RES'!$E$42</f>
        <v>42</v>
      </c>
      <c r="F35" s="46">
        <f>+E35</f>
        <v>42</v>
      </c>
    </row>
    <row r="36" spans="1:6" ht="12.75">
      <c r="A36" s="8"/>
      <c r="B36" s="9"/>
      <c r="C36" s="19"/>
      <c r="D36" s="10"/>
      <c r="E36" s="21"/>
      <c r="F36" s="12"/>
    </row>
    <row r="37" spans="1:6" ht="12.75">
      <c r="A37" s="8">
        <v>820</v>
      </c>
      <c r="B37" s="9" t="s">
        <v>49</v>
      </c>
      <c r="C37" s="19" t="s">
        <v>74</v>
      </c>
      <c r="D37" s="10" t="s">
        <v>31</v>
      </c>
      <c r="E37" s="21">
        <f>+'[10]RES'!$E$45</f>
        <v>42</v>
      </c>
      <c r="F37" s="46">
        <f>+E37</f>
        <v>42</v>
      </c>
    </row>
    <row r="38" spans="1:6" ht="12.75">
      <c r="A38" s="8"/>
      <c r="B38" s="9"/>
      <c r="C38" s="19"/>
      <c r="D38" s="10"/>
      <c r="E38" s="21"/>
      <c r="F38" s="12"/>
    </row>
    <row r="39" spans="1:6" ht="12.75">
      <c r="A39" s="8">
        <v>825</v>
      </c>
      <c r="B39" s="9" t="s">
        <v>44</v>
      </c>
      <c r="C39" s="19" t="s">
        <v>75</v>
      </c>
      <c r="D39" s="10" t="s">
        <v>31</v>
      </c>
      <c r="E39" s="21">
        <f>+'[10]RES'!$E$48</f>
        <v>2555</v>
      </c>
      <c r="F39" s="46">
        <f>+E39</f>
        <v>2555</v>
      </c>
    </row>
    <row r="40" spans="1:6" ht="12.75">
      <c r="A40" s="17"/>
      <c r="B40" s="9"/>
      <c r="C40" s="19"/>
      <c r="D40" s="9"/>
      <c r="E40" s="19"/>
      <c r="F40" s="13"/>
    </row>
    <row r="41" spans="1:6" ht="12.75">
      <c r="A41" s="8">
        <v>830</v>
      </c>
      <c r="B41" s="9" t="s">
        <v>44</v>
      </c>
      <c r="C41" s="19" t="s">
        <v>33</v>
      </c>
      <c r="D41" s="10" t="s">
        <v>31</v>
      </c>
      <c r="E41" s="31">
        <f>+'[10]RES'!$E$52</f>
        <v>55</v>
      </c>
      <c r="F41" s="46">
        <f>+E41</f>
        <v>55</v>
      </c>
    </row>
    <row r="42" spans="1:6" ht="12.75">
      <c r="A42" s="8"/>
      <c r="B42" s="9"/>
      <c r="C42" s="19"/>
      <c r="D42" s="10"/>
      <c r="E42" s="31"/>
      <c r="F42" s="12"/>
    </row>
    <row r="43" spans="1:6" ht="12.75">
      <c r="A43" s="8">
        <v>860</v>
      </c>
      <c r="B43" s="9" t="s">
        <v>44</v>
      </c>
      <c r="C43" s="19" t="s">
        <v>76</v>
      </c>
      <c r="D43" s="10" t="s">
        <v>5</v>
      </c>
      <c r="E43" s="21">
        <f>+'[10]RES'!$E$60</f>
        <v>266.00000000000006</v>
      </c>
      <c r="F43" s="46">
        <f>+E43</f>
        <v>266.00000000000006</v>
      </c>
    </row>
    <row r="44" spans="1:6" ht="12.75">
      <c r="A44" s="8"/>
      <c r="B44" s="9"/>
      <c r="C44" s="19"/>
      <c r="D44" s="10"/>
      <c r="E44" s="21"/>
      <c r="F44" s="46"/>
    </row>
    <row r="45" spans="1:6" ht="12.75">
      <c r="A45" s="8">
        <v>870</v>
      </c>
      <c r="B45" s="9" t="s">
        <v>44</v>
      </c>
      <c r="C45" s="19" t="s">
        <v>122</v>
      </c>
      <c r="D45" s="10" t="s">
        <v>5</v>
      </c>
      <c r="E45" s="21">
        <f>+'[10]RES'!$E$62</f>
        <v>42</v>
      </c>
      <c r="F45" s="46">
        <f>+E45</f>
        <v>42</v>
      </c>
    </row>
    <row r="46" spans="1:6" ht="12.75">
      <c r="A46" s="14"/>
      <c r="B46" s="15"/>
      <c r="C46" s="20"/>
      <c r="D46" s="15"/>
      <c r="E46" s="20"/>
      <c r="F46" s="16"/>
    </row>
    <row r="47" ht="12.75">
      <c r="D47" s="3"/>
    </row>
  </sheetData>
  <mergeCells count="6">
    <mergeCell ref="A5:F5"/>
    <mergeCell ref="F8:F9"/>
    <mergeCell ref="A8:B9"/>
    <mergeCell ref="C8:C9"/>
    <mergeCell ref="D8:D9"/>
    <mergeCell ref="E8:E9"/>
  </mergeCells>
  <printOptions horizontalCentered="1"/>
  <pageMargins left="0.7874015748031497" right="0.7874015748031497" top="0.984251968503937" bottom="0.984251968503937" header="0" footer="0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Tegepsa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aarteaga</dc:creator>
  <cp:keywords/>
  <dc:description/>
  <cp:lastModifiedBy>AIDA ARTEAGA</cp:lastModifiedBy>
  <cp:lastPrinted>2009-09-09T07:01:24Z</cp:lastPrinted>
  <dcterms:created xsi:type="dcterms:W3CDTF">2005-12-27T15:00:18Z</dcterms:created>
  <dcterms:modified xsi:type="dcterms:W3CDTF">2009-09-09T07:01:49Z</dcterms:modified>
  <cp:category/>
  <cp:version/>
  <cp:contentType/>
  <cp:contentStatus/>
</cp:coreProperties>
</file>